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SIA 2022\№ 14-11 від 23.12.2022 ПРО БЮДЖЕТ ТЕРИТОРІАЛЬНОЇ ГРОМАДИ 2023\ОРИГІНАЛ\"/>
    </mc:Choice>
  </mc:AlternateContent>
  <bookViews>
    <workbookView xWindow="-105" yWindow="-105" windowWidth="23250" windowHeight="12570"/>
  </bookViews>
  <sheets>
    <sheet name="ПОЧАТКОВИЙ" sheetId="17" r:id="rId1"/>
  </sheets>
  <definedNames>
    <definedName name="_xlnm.Print_Titles" localSheetId="0">ПОЧАТКОВИЙ!$42:$43</definedName>
    <definedName name="_xlnm.Print_Area" localSheetId="0">ПОЧАТКОВИЙ!$A$1:$D$117</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4" i="17" l="1"/>
  <c r="D48" i="17"/>
  <c r="D112" i="17" l="1"/>
  <c r="D111" i="17"/>
  <c r="D110" i="17"/>
  <c r="D116" i="17" s="1"/>
  <c r="D107" i="17"/>
  <c r="D105" i="17"/>
  <c r="D103" i="17"/>
  <c r="D101" i="17"/>
  <c r="D99" i="17"/>
  <c r="D97" i="17"/>
  <c r="D95" i="17"/>
  <c r="D93" i="17"/>
  <c r="D91" i="17"/>
  <c r="D89" i="17"/>
  <c r="D87" i="17"/>
  <c r="D85" i="17"/>
  <c r="D83" i="17"/>
  <c r="D81" i="17"/>
  <c r="D79" i="17"/>
  <c r="D77" i="17"/>
  <c r="D75" i="17"/>
  <c r="D73" i="17"/>
  <c r="D72" i="17"/>
  <c r="D71" i="17"/>
  <c r="D69" i="17"/>
  <c r="D68" i="17"/>
  <c r="D67" i="17" s="1"/>
  <c r="D66" i="17"/>
  <c r="D65" i="17" s="1"/>
  <c r="D64" i="17"/>
  <c r="D63" i="17" s="1"/>
  <c r="D61" i="17"/>
  <c r="D59" i="17"/>
  <c r="D58" i="17"/>
  <c r="D57" i="17"/>
  <c r="D56" i="17"/>
  <c r="D55" i="17"/>
  <c r="D53" i="17"/>
  <c r="D51" i="17"/>
  <c r="D49" i="17"/>
  <c r="D47" i="17"/>
  <c r="D45" i="17"/>
  <c r="D35" i="17"/>
  <c r="D33" i="17"/>
  <c r="D39" i="17" s="1"/>
  <c r="D29" i="17"/>
  <c r="D27" i="17"/>
  <c r="D25" i="17"/>
  <c r="D23" i="17"/>
  <c r="D21" i="17"/>
  <c r="D19" i="17"/>
  <c r="D17" i="17"/>
  <c r="D38" i="17" s="1"/>
  <c r="D37" i="17" s="1"/>
  <c r="D15" i="17"/>
  <c r="D115" i="17" l="1"/>
  <c r="D114" i="17" s="1"/>
</calcChain>
</file>

<file path=xl/sharedStrings.xml><?xml version="1.0" encoding="utf-8"?>
<sst xmlns="http://schemas.openxmlformats.org/spreadsheetml/2006/main" count="208" uniqueCount="81">
  <si>
    <t>03525000000</t>
  </si>
  <si>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</si>
  <si>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</si>
  <si>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</si>
  <si>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</si>
  <si>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</si>
  <si>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</si>
  <si>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</si>
  <si>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</si>
  <si>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</si>
  <si>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</si>
  <si>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</si>
  <si>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</si>
  <si>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</si>
  <si>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</si>
  <si>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</si>
  <si>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</si>
  <si>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</si>
  <si>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</si>
  <si>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</si>
  <si>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</si>
  <si>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3719110</t>
  </si>
  <si>
    <t>9110</t>
  </si>
  <si>
    <t>Реверсна дотація</t>
  </si>
  <si>
    <t>3719770</t>
  </si>
  <si>
    <t>9770</t>
  </si>
  <si>
    <t>03541000000</t>
  </si>
  <si>
    <t>Бюджет Торчинської селищної територіальної громади</t>
  </si>
  <si>
    <t>03546000000</t>
  </si>
  <si>
    <t>Бюджет Підгайцівської сільської територіальної громади</t>
  </si>
  <si>
    <t>03551000000</t>
  </si>
  <si>
    <t xml:space="preserve">Бюджет Луцької міської територіальної громади </t>
  </si>
  <si>
    <t xml:space="preserve">Інші субвенції з місцевого бюджету УСЬОГО, в тому числі </t>
  </si>
  <si>
    <t>Сільський голова</t>
  </si>
  <si>
    <t>Районний бюджет Луцького району</t>
  </si>
  <si>
    <t>03308200000</t>
  </si>
  <si>
    <t>Зміни до додатку №5</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</si>
  <si>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</si>
  <si>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Обласний бюджет Волинської області</t>
  </si>
  <si>
    <t xml:space="preserve">Субвенція з місцевого бюджету державному бюджету на виконання програм соціально-економічного розвитку регіонів УСЬОГО, в тому числі </t>
  </si>
  <si>
    <t>Інші субвенції з місцевого бюджету УСЬОГО, в тому числі</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</si>
  <si>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</si>
  <si>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Інша субвенція з місцевого бюджету на обслуговування та надання соціальних послуг населенню жителям громади в стаціонарному відділенні с.Білостік</t>
  </si>
  <si>
    <t>Інша субвенція з місцевого бюджету на фінансування закладів дошкільної освіти м.Луцька</t>
  </si>
  <si>
    <t>Інша субвенція з місцевого бюджету на виплати фізичним особам, які надають соціальні послуги громадянам похилого віку, особам з інвалідністю загального захворювання, хворим, які не здатні до самообслуговування і потребують сторонньої допомоги</t>
  </si>
  <si>
    <t xml:space="preserve">Інша субвенція з місцевого бюджету на компенсацiйнi виплати за пiльговий проїзд автомобiльним транспортом окремим категорiям громадян </t>
  </si>
  <si>
    <t>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2019-2023 роки (одержувач коштів 1-й ДПРЗ управління ДСНС України у Волинській області)</t>
  </si>
  <si>
    <t>Сергій ЯРУЧИК</t>
  </si>
  <si>
    <t>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на 2020-2021 роки  (одержувач коштів ГУДПС у Волинській області)</t>
  </si>
  <si>
    <t>Субвенція з бюджету сільської територіальної громади на виконання Програми "Підтримки органів виконавчої влади у Луцькому районі на 2021 рік" (одержувач коштів управління гуманітарної політики Луцької районної державної адміністрації)</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</si>
  <si>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</si>
  <si>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 що утворився на початок бюджетного періоду</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</si>
  <si>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</si>
  <si>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</si>
  <si>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Інша субвенція з місцевого бюджету на оплату комунальних послуг комунальному підприємству "Луцька центральна районна лікарня Підгайцівської сільської ради" </t>
  </si>
  <si>
    <t xml:space="preserve">Інша субвенція з місцевого бюджету на забезпечення діяльності "Інклюзивно-ресурсного центру Підгайцівської сільської ради" </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</si>
  <si>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</si>
  <si>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Інша субвенція з місцевого бюджету на проведення заходів територіальної оборни</t>
  </si>
  <si>
    <t>до рішення сільської ради "Про бюджет сільської територіальної громади на 2022 рік"</t>
  </si>
  <si>
    <t>Інша субвенція з місцевого бюджету на забезпечення безперебійного функціонування полігону твердих відходів у с.Брище</t>
  </si>
  <si>
    <t>Інша субвенція з місцевого бюджету для забезпечення співфінансування об'єкту "Капітальний ремонт частини приміщень загальноосвітньої школи І-ІІІ ступенів на вул.Центральна, 6-А в с.Боратин, Луцького району"</t>
  </si>
  <si>
    <t>Субвенція з місцевого бюджету державному бюджету на виконання Програми заходів територіальної оборони Боратинської
сільської на 2022-2024 роки (одержувач коштів управління з питань оборонної роботи та взаємодії з правоохоронними органами Волинської обласної державної адміністрації)</t>
  </si>
  <si>
    <t>Субвенція з місцевого бюджету державному бюджету на виконання Програми «Поліцейський офіцер громади» Боратинської сільської ради на 2020-2022 роки (одержувач коштів Головне управління Національної поліції у Волинській області)</t>
  </si>
  <si>
    <t>Субвенція з місцевого бюджету державному бюджету на виконання природоохоронних заходів  за напрямком «Організація поверхневого стоку в с.Полонка Боратинської ТГ Луцького району Волинської області» (одержувач коштів Регіональний офіс водних ресурсів у Волинській області)</t>
  </si>
  <si>
    <t>Субвенція з місцевого бюджету державному бюджету на виконання природоохоронних заходів  за напрямком «Поліпшення технічного стану осушувальної системи «Верхів'я р.Чорногузка» на території Боратинської сільської ради Луцького району Волинської області» (одержувач коштів Регіональний офіс водних ресурсів у Волинській області)</t>
  </si>
  <si>
    <t>Субвенція з місцевого бюджету державному бюджету на виконання природоохоронних заходів  за напрямком «Поточний ремонт МК р.Чорногузка осушувальної системи Верхів'я р.Чорногузка» на території Боратинської сільської ради Луцького району Волинської області» (одержувач коштів Регіональний офіс водних ресурсів у Волинській області)</t>
  </si>
  <si>
    <t>Субвенція з місцевого бюджету державному бюджету на виконання Програми заходів територіальної оборони Боратинської
сільської на 2022-2024 роки (одержувач коштів військова частина А7028)</t>
  </si>
  <si>
    <t>Субвенція з місцевого бюджету державному бюджету на виконання Програми заходів територіальної оборони Боратинської
сільської на 2022-2024 роки (одержувач коштів Луцький районний територіальний центр комплектування та соціальної підтримки)</t>
  </si>
  <si>
    <t>Субвенція з місцевого бюджету державному бюджету на виконання Програми заходів територіальної оборони Боратинської
сільської на 2022-2024 роки (одержувач коштів Волинський обласний територіальний центр комплектування та соціальної підтримки)</t>
  </si>
  <si>
    <r>
      <t>Субвенція з місцевого бюджету державному бюджету на виконання Програми заходів територіальної оборони Боратинської
сільської на 2022-2024 роки,</t>
    </r>
    <r>
      <rPr>
        <sz val="14"/>
        <color indexed="8"/>
        <rFont val="Times New Roman"/>
        <family val="1"/>
        <charset val="204"/>
      </rPr>
      <t xml:space="preserve"> в частині закупівлі будівельних матеріалів на приміщення військової частини А 7059</t>
    </r>
    <r>
      <rPr>
        <b/>
        <sz val="14"/>
        <color indexed="8"/>
        <rFont val="Times New Roman"/>
        <family val="1"/>
        <charset val="204"/>
      </rPr>
      <t xml:space="preserve"> (одержувач коштів Квартитирно-експлуатаційний відділ м.Володимир-Волинський)</t>
    </r>
  </si>
  <si>
    <r>
      <t xml:space="preserve">Субвенція з місцевого бюджету державному бюджету на виконання Програми забезпечення особистої безпеки громадян та протидії злочинності на 2021-2023 роки, </t>
    </r>
    <r>
      <rPr>
        <sz val="14"/>
        <color indexed="8"/>
        <rFont val="Times New Roman"/>
        <family val="1"/>
        <charset val="204"/>
      </rPr>
      <t xml:space="preserve">в частині розроблення проектно-кошторисної документації на облаштування фронт-офісу, впровадження системи «Custody Records» та придбання паливно-мастильних матеріалів для службових автомобілів відділення №3 м.Луцька Луцького РУП ГУНП у Волинській області </t>
    </r>
    <r>
      <rPr>
        <b/>
        <sz val="14"/>
        <color indexed="8"/>
        <rFont val="Times New Roman"/>
        <family val="1"/>
        <charset val="204"/>
      </rPr>
      <t xml:space="preserve"> (одержувач Головне управління Національної поліції у Волинській області)</t>
    </r>
  </si>
  <si>
    <r>
      <t xml:space="preserve">Субвенція з місцевого бюджету державному бюджету на виконання Програми заходів територіальної оборони Боратинської сільської ради на 2022-2024 роки, </t>
    </r>
    <r>
      <rPr>
        <sz val="14"/>
        <color indexed="8"/>
        <rFont val="Times New Roman"/>
        <family val="1"/>
        <charset val="204"/>
      </rPr>
      <t>в частині  закупівлі, встановлення інженерних загороджень та покращення матеріально-технічної бази підрозділів охорони державного кордону 6 прикордонному Волинському загону Державної прикордонної служби України</t>
    </r>
    <r>
      <rPr>
        <b/>
        <sz val="14"/>
        <color indexed="8"/>
        <rFont val="Times New Roman"/>
        <family val="1"/>
        <charset val="204"/>
      </rPr>
      <t xml:space="preserve"> (одержувач коштів військова частина 9971)</t>
    </r>
  </si>
  <si>
    <r>
      <t xml:space="preserve">Субвенція з місцевого бюджету державному бюджету на виконання Програми заходів територіальної оборони Боратинської
сільської на 2022-2024 роки, </t>
    </r>
    <r>
      <rPr>
        <sz val="14"/>
        <color indexed="8"/>
        <rFont val="Times New Roman"/>
        <family val="1"/>
        <charset val="204"/>
      </rPr>
      <t>в частині проведення ремонтних робіт в адміністративних приміщеннях військової частини А7059</t>
    </r>
    <r>
      <rPr>
        <b/>
        <sz val="14"/>
        <color indexed="8"/>
        <rFont val="Times New Roman"/>
        <family val="1"/>
        <charset val="204"/>
      </rPr>
      <t xml:space="preserve"> (одержувач коштів військова частина А7059)</t>
    </r>
  </si>
  <si>
    <r>
      <t>Субвенція з бюджету сільської територіальної громади на виконання Програми "Підтримки органів виконавчої влади у Луцькому районі на 2022 рік",</t>
    </r>
    <r>
      <rPr>
        <sz val="14"/>
        <color indexed="8"/>
        <rFont val="Times New Roman"/>
        <family val="1"/>
        <charset val="204"/>
      </rPr>
      <t xml:space="preserve"> в частині підвищення ефективності роботи структурних підрозділів райдержадміністрації по здійсненню делегованих їм повноважень органами місцевого самоврядування </t>
    </r>
    <r>
      <rPr>
        <b/>
        <sz val="14"/>
        <color indexed="8"/>
        <rFont val="Times New Roman"/>
        <family val="1"/>
        <charset val="204"/>
      </rPr>
      <t>(одержувач коштів Управління соціального захисту населення  Луцької районної державної адміністрації)</t>
    </r>
  </si>
  <si>
    <r>
      <t xml:space="preserve">Субвенція з бюджету сільської територіальної громади на виконання Програми "Дистанційне обслуговування місцевих бюджетів на 2022 рік", </t>
    </r>
    <r>
      <rPr>
        <sz val="14"/>
        <color indexed="8"/>
        <rFont val="Times New Roman"/>
        <family val="1"/>
        <charset val="204"/>
      </rPr>
      <t xml:space="preserve">в частині модернізації та технічного обслуговування друкувального обладнання </t>
    </r>
    <r>
      <rPr>
        <b/>
        <sz val="14"/>
        <color indexed="8"/>
        <rFont val="Times New Roman"/>
        <family val="1"/>
        <charset val="204"/>
      </rPr>
      <t xml:space="preserve"> (одержувач коштів Управління Державної казначейської служби України у м.Луцьку Волинської області)</t>
    </r>
  </si>
  <si>
    <r>
      <t xml:space="preserve">Субвенція з бюджету сільської територіальної громади на виконання Програми протидії екстремістським та терористичним проявам у Боратинській територіальній громаді  на 2022 - 2024 роки, </t>
    </r>
    <r>
      <rPr>
        <sz val="14"/>
        <color indexed="8"/>
        <rFont val="Times New Roman"/>
        <family val="1"/>
        <charset val="204"/>
      </rPr>
      <t>в частині придбання легкового автомобіля</t>
    </r>
    <r>
      <rPr>
        <b/>
        <sz val="14"/>
        <color indexed="8"/>
        <rFont val="Times New Roman"/>
        <family val="1"/>
        <charset val="204"/>
      </rPr>
      <t xml:space="preserve"> (одержувач коштів Управління Служби безпеки України у Волинській області)</t>
    </r>
  </si>
  <si>
    <t>Інші дотації з місцевого бюджету</t>
  </si>
  <si>
    <t>"Про бюджет сільської територіальної  громади на 2023 рік"</t>
  </si>
  <si>
    <t xml:space="preserve"> Додаток № 5</t>
  </si>
  <si>
    <t>до рішення Боратинської сільської ради</t>
  </si>
  <si>
    <t>Міжбюджетні трансферти на 2023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</si>
</sst>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quot;-&quot;"/>
    <numFmt numFmtId="165" formatCode="#,##0.00;\-#,##0.00;#.00,&quot;-&quot;"/>
  </numFmts>
  <fonts count="10" x14ac:knownFonts="1">
    <font>
      <sz val="10"/>
      <color theme="1"/>
      <name val="Calibri"/>
      <family val="2"/>
      <charset val="204"/>
      <scheme val="minor"/>
    </font>
    <font>
      <sz val="10"/>
      <name val="Arial Cyr"/>
      <charset val="204"/>
    </font>
    <font>
      <sz val="10"/>
      <color indexed="8"/>
      <name val="Times New Roman"/>
      <family val="1"/>
      <charset val="204"/>
    </font>
    <font>
      <sz val="14"/>
      <color indexed="8"/>
      <name val="Times New Roman"/>
      <family val="1"/>
      <charset val="204"/>
    </font>
    <font>
      <b/>
      <sz val="14"/>
      <color indexed="8"/>
      <name val="Times New Roman"/>
      <family val="1"/>
      <charset val="204"/>
    </font>
    <font>
      <b/>
      <sz val="14"/>
      <name val="Times New Roman"/>
      <family val="1"/>
      <charset val="204"/>
    </font>
    <font>
      <sz val="10"/>
      <name val="Arial"/>
      <family val="2"/>
      <charset val="204"/>
    </font>
    <font>
      <sz val="12"/>
      <color indexed="8"/>
      <name val="Times New Roman"/>
      <family val="1"/>
      <charset val="204"/>
    </font>
    <font>
      <b/>
      <sz val="10"/>
      <color indexed="8"/>
      <name val="Calibri"/>
      <family val="2"/>
      <charset val="204"/>
    </font>
    <font>
      <b/>
      <u/>
      <sz val="10"/>
      <color indexed="8"/>
      <name val="Times New Roman"/>
      <family val="1"/>
      <charset val="204"/>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6" fillId="0" borderId="0"/>
    <xf numFmtId="0" fontId="1" fillId="0" borderId="0"/>
    <xf numFmtId="0" fontId="1" fillId="0" borderId="0"/>
  </cellStyleXfs>
  <cellXfs count="71">
    <xf numFmtId="0" fontId="0" fillId="0" borderId="0" xfId="0"/>
    <xf numFmtId="0" fontId="2" fillId="0" borderId="0" xfId="2" applyNumberFormat="1" applyFont="1" applyFill="1" applyBorder="1" applyAlignment="1" applyProtection="1">
      <alignment horizontal="right"/>
    </xf>
    <xf numFmtId="0" fontId="2" fillId="0" borderId="0" xfId="2" applyNumberFormat="1" applyFont="1" applyFill="1" applyBorder="1" applyAlignment="1" applyProtection="1">
      <alignment wrapText="1"/>
    </xf>
    <xf numFmtId="0" fontId="3" fillId="0" borderId="0" xfId="0" applyFont="1"/>
    <xf numFmtId="0" fontId="2" fillId="0" borderId="0" xfId="2" applyNumberFormat="1" applyFont="1" applyFill="1" applyBorder="1" applyAlignment="1" applyProtection="1"/>
    <xf numFmtId="0" fontId="2" fillId="0" borderId="0" xfId="2" applyNumberFormat="1" applyFont="1" applyFill="1" applyBorder="1" applyAlignment="1" applyProtection="1">
      <alignment horizontal="left"/>
    </xf>
    <xf numFmtId="1" fontId="5" fillId="0" borderId="1" xfId="2" applyNumberFormat="1" applyFont="1" applyFill="1" applyBorder="1" applyAlignment="1">
      <alignment horizontal="justify" vertical="center" wrapText="1"/>
    </xf>
    <xf numFmtId="0" fontId="7" fillId="0" borderId="1" xfId="0" applyFont="1" applyBorder="1" applyAlignment="1">
      <alignment horizontal="center" vertical="top" wrapText="1"/>
    </xf>
    <xf numFmtId="0" fontId="3" fillId="0" borderId="0" xfId="0" applyFont="1" applyAlignment="1">
      <alignment horizontal="left"/>
    </xf>
    <xf numFmtId="0" fontId="3" fillId="0" borderId="0" xfId="0" applyFont="1" applyAlignment="1">
      <alignment horizontal="right"/>
    </xf>
    <xf numFmtId="0" fontId="4" fillId="0" borderId="2" xfId="0" applyFont="1" applyBorder="1" applyAlignment="1">
      <alignment horizontal="center" vertical="center"/>
    </xf>
    <xf numFmtId="164" fontId="4" fillId="2" borderId="3"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Continuous" vertical="center" wrapText="1"/>
    </xf>
    <xf numFmtId="0" fontId="3" fillId="0" borderId="5" xfId="0" applyFont="1" applyBorder="1" applyAlignment="1">
      <alignment horizontal="centerContinuous" vertical="center"/>
    </xf>
    <xf numFmtId="164" fontId="3" fillId="0" borderId="5" xfId="0" applyNumberFormat="1" applyFont="1" applyBorder="1" applyAlignment="1">
      <alignment horizontal="center" vertical="center"/>
    </xf>
    <xf numFmtId="0" fontId="4" fillId="3" borderId="2" xfId="0" applyFont="1" applyFill="1" applyBorder="1" applyAlignment="1">
      <alignment horizontal="center"/>
    </xf>
    <xf numFmtId="0" fontId="4" fillId="3" borderId="2" xfId="0" applyFont="1" applyFill="1" applyBorder="1" applyAlignment="1">
      <alignment horizontal="left" vertical="center"/>
    </xf>
    <xf numFmtId="0" fontId="4" fillId="3" borderId="3" xfId="0" applyFont="1" applyFill="1" applyBorder="1" applyAlignment="1">
      <alignment horizontal="centerContinuous" vertical="center"/>
    </xf>
    <xf numFmtId="164" fontId="4" fillId="3" borderId="3" xfId="0" applyNumberFormat="1" applyFont="1" applyFill="1" applyBorder="1" applyAlignment="1">
      <alignment horizontal="center"/>
    </xf>
    <xf numFmtId="0" fontId="3" fillId="0" borderId="6" xfId="0" applyFont="1" applyBorder="1" applyAlignment="1">
      <alignment horizontal="center" vertical="top" wrapText="1"/>
    </xf>
    <xf numFmtId="0" fontId="4" fillId="0" borderId="1" xfId="0" applyFont="1" applyBorder="1" applyAlignment="1">
      <alignment horizontal="centerContinuous" vertical="center"/>
    </xf>
    <xf numFmtId="164" fontId="4" fillId="2" borderId="1" xfId="0" applyNumberFormat="1" applyFont="1" applyFill="1" applyBorder="1" applyAlignment="1">
      <alignment horizontal="center" vertical="center"/>
    </xf>
    <xf numFmtId="0" fontId="3" fillId="0" borderId="1" xfId="0" applyFont="1" applyBorder="1" applyAlignment="1">
      <alignment horizontal="centerContinuous" vertical="center"/>
    </xf>
    <xf numFmtId="0" fontId="3" fillId="0" borderId="1" xfId="0" applyFont="1" applyBorder="1" applyAlignment="1">
      <alignment horizontal="centerContinuous" vertical="center" wrapText="1"/>
    </xf>
    <xf numFmtId="164" fontId="3" fillId="0" borderId="1" xfId="0" applyNumberFormat="1" applyFont="1" applyBorder="1" applyAlignment="1">
      <alignment horizontal="center" vertical="center"/>
    </xf>
    <xf numFmtId="0" fontId="3" fillId="0" borderId="6" xfId="0" applyFont="1" applyBorder="1" applyAlignment="1">
      <alignment horizontal="centerContinuous" vertical="center"/>
    </xf>
    <xf numFmtId="164" fontId="3" fillId="0" borderId="6"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xf>
    <xf numFmtId="0" fontId="3" fillId="4" borderId="0" xfId="0" applyFont="1" applyFill="1"/>
    <xf numFmtId="0" fontId="4" fillId="4" borderId="0" xfId="0" applyFont="1" applyFill="1" applyAlignment="1">
      <alignment horizontal="left"/>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4" fillId="0" borderId="2" xfId="0" applyFont="1" applyBorder="1" applyAlignment="1">
      <alignment vertical="center" wrapText="1"/>
    </xf>
    <xf numFmtId="0" fontId="8" fillId="0" borderId="0" xfId="0" applyFont="1"/>
    <xf numFmtId="0" fontId="4" fillId="4" borderId="2" xfId="0" applyFont="1" applyFill="1" applyBorder="1" applyAlignment="1">
      <alignment vertical="center" wrapText="1"/>
    </xf>
    <xf numFmtId="0" fontId="0" fillId="0" borderId="0" xfId="0"/>
    <xf numFmtId="0" fontId="4" fillId="4" borderId="0" xfId="0" applyFont="1" applyFill="1" applyAlignment="1">
      <alignment horizontal="right"/>
    </xf>
    <xf numFmtId="0" fontId="3" fillId="5" borderId="1" xfId="0" applyFont="1" applyFill="1" applyBorder="1" applyAlignment="1">
      <alignment horizontal="centerContinuous" vertical="center"/>
    </xf>
    <xf numFmtId="0" fontId="3" fillId="5" borderId="1" xfId="0" applyFont="1" applyFill="1" applyBorder="1" applyAlignment="1">
      <alignment horizontal="left" vertical="center" wrapText="1"/>
    </xf>
    <xf numFmtId="164" fontId="3" fillId="5" borderId="1" xfId="0" applyNumberFormat="1" applyFont="1" applyFill="1" applyBorder="1" applyAlignment="1">
      <alignment horizontal="center" vertical="center"/>
    </xf>
    <xf numFmtId="0" fontId="0" fillId="5" borderId="0" xfId="0" applyFill="1"/>
    <xf numFmtId="0" fontId="3" fillId="5" borderId="1" xfId="0" applyFont="1" applyFill="1" applyBorder="1" applyAlignment="1">
      <alignment vertical="center" wrapText="1"/>
    </xf>
    <xf numFmtId="164" fontId="3" fillId="5" borderId="3" xfId="0" applyNumberFormat="1" applyFont="1" applyFill="1" applyBorder="1" applyAlignment="1">
      <alignment horizontal="center" vertical="center"/>
    </xf>
    <xf numFmtId="0" fontId="4" fillId="5" borderId="2" xfId="0" applyFont="1" applyFill="1" applyBorder="1" applyAlignment="1">
      <alignment vertical="center" wrapText="1"/>
    </xf>
    <xf numFmtId="0" fontId="4" fillId="5" borderId="1" xfId="0" applyFont="1" applyFill="1" applyBorder="1" applyAlignment="1">
      <alignment horizontal="centerContinuous" vertical="center"/>
    </xf>
    <xf numFmtId="165" fontId="3" fillId="0" borderId="5" xfId="0" applyNumberFormat="1"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xf>
    <xf numFmtId="0" fontId="3" fillId="0" borderId="7" xfId="0" applyFont="1" applyBorder="1" applyAlignment="1">
      <alignment horizontal="center"/>
    </xf>
    <xf numFmtId="0" fontId="3" fillId="0" borderId="3"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center"/>
    </xf>
    <xf numFmtId="0" fontId="4" fillId="0" borderId="0" xfId="0" applyFont="1" applyAlignment="1">
      <alignment horizontal="center"/>
    </xf>
    <xf numFmtId="0" fontId="9" fillId="0" borderId="0" xfId="0" quotePrefix="1" applyFont="1" applyAlignment="1">
      <alignment horizontal="left"/>
    </xf>
    <xf numFmtId="0" fontId="2" fillId="0" borderId="0" xfId="0" applyFont="1" applyAlignment="1">
      <alignment horizontal="left"/>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cellXfs>
  <cellStyles count="4">
    <cellStyle name="Normal_Доходи" xfId="1"/>
    <cellStyle name="Звичайний" xfId="0" builtinId="0"/>
    <cellStyle name="Звичайний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abSelected="1" zoomScaleNormal="100" workbookViewId="0">
      <selection activeCell="A8" sqref="A8:D8"/>
    </sheetView>
  </sheetViews>
  <sheetFormatPr defaultColWidth="8.85546875" defaultRowHeight="12.75" x14ac:dyDescent="0.2"/>
  <cols>
    <col min="1" max="2" width="20.7109375" style="41" customWidth="1"/>
    <col min="3" max="3" width="61.7109375" style="41" customWidth="1"/>
    <col min="4" max="4" width="40.5703125" style="41" customWidth="1"/>
    <col min="5" max="16384" width="8.85546875" style="41"/>
  </cols>
  <sheetData>
    <row r="1" spans="1:5" ht="18" customHeight="1" x14ac:dyDescent="0.2">
      <c r="C1" s="1"/>
      <c r="D1" s="5" t="s">
        <v>78</v>
      </c>
      <c r="E1" s="4"/>
    </row>
    <row r="2" spans="1:5" ht="15.6" customHeight="1" x14ac:dyDescent="0.2">
      <c r="C2" s="1"/>
      <c r="D2" s="5" t="s">
        <v>79</v>
      </c>
      <c r="E2" s="4"/>
    </row>
    <row r="3" spans="1:5" ht="28.5" customHeight="1" x14ac:dyDescent="0.2">
      <c r="C3" s="1"/>
      <c r="D3" s="2" t="s">
        <v>77</v>
      </c>
      <c r="E3" s="4"/>
    </row>
    <row r="4" spans="1:5" ht="15.6" customHeight="1" x14ac:dyDescent="0.2">
      <c r="C4" s="1"/>
      <c r="D4" s="5"/>
      <c r="E4" s="4"/>
    </row>
    <row r="5" spans="1:5" ht="19.899999999999999" hidden="1" customHeight="1" x14ac:dyDescent="0.3">
      <c r="A5" s="64" t="s">
        <v>36</v>
      </c>
      <c r="B5" s="64"/>
      <c r="C5" s="64"/>
      <c r="D5" s="64"/>
    </row>
    <row r="6" spans="1:5" ht="21.75" hidden="1" customHeight="1" x14ac:dyDescent="0.3">
      <c r="A6" s="64" t="s">
        <v>58</v>
      </c>
      <c r="B6" s="64"/>
      <c r="C6" s="64"/>
      <c r="D6" s="64"/>
    </row>
    <row r="7" spans="1:5" ht="24.75" customHeight="1" x14ac:dyDescent="0.3">
      <c r="A7" s="64" t="s">
        <v>80</v>
      </c>
      <c r="B7" s="64"/>
      <c r="C7" s="64"/>
      <c r="D7" s="64"/>
    </row>
    <row r="8" spans="1:5" ht="18.75" customHeight="1" x14ac:dyDescent="0.2">
      <c r="A8" s="65" t="s">
        <v>0</v>
      </c>
      <c r="B8" s="66"/>
      <c r="C8" s="66"/>
      <c r="D8" s="66"/>
    </row>
    <row r="9" spans="1:5" ht="18.75" customHeight="1" x14ac:dyDescent="0.2">
      <c r="A9" s="66" t="s">
        <v>1</v>
      </c>
      <c r="B9" s="66"/>
      <c r="C9" s="66"/>
      <c r="D9" s="66"/>
    </row>
    <row r="10" spans="1:5" ht="21.95" customHeight="1" x14ac:dyDescent="0.3">
      <c r="A10" s="8" t="s">
        <v>2</v>
      </c>
      <c r="B10" s="3"/>
      <c r="C10" s="3"/>
      <c r="D10" s="3"/>
    </row>
    <row r="11" spans="1:5" ht="18.75" x14ac:dyDescent="0.3">
      <c r="A11" s="3"/>
      <c r="B11" s="3"/>
      <c r="C11" s="3"/>
      <c r="D11" s="9" t="s">
        <v>3</v>
      </c>
    </row>
    <row r="12" spans="1:5" ht="46.5" customHeight="1" x14ac:dyDescent="0.2">
      <c r="A12" s="52" t="s">
        <v>4</v>
      </c>
      <c r="B12" s="67" t="s">
        <v>5</v>
      </c>
      <c r="C12" s="68"/>
      <c r="D12" s="53" t="s">
        <v>6</v>
      </c>
    </row>
    <row r="13" spans="1:5" ht="21" customHeight="1" x14ac:dyDescent="0.2">
      <c r="A13" s="54">
        <v>1</v>
      </c>
      <c r="B13" s="69">
        <v>2</v>
      </c>
      <c r="C13" s="70"/>
      <c r="D13" s="55">
        <v>3</v>
      </c>
    </row>
    <row r="14" spans="1:5" ht="21" customHeight="1" x14ac:dyDescent="0.3">
      <c r="A14" s="63" t="s">
        <v>7</v>
      </c>
      <c r="B14" s="63"/>
      <c r="C14" s="63"/>
      <c r="D14" s="63"/>
    </row>
    <row r="15" spans="1:5" ht="62.45" hidden="1" customHeight="1" x14ac:dyDescent="0.2">
      <c r="A15" s="10" t="s">
        <v>8</v>
      </c>
      <c r="B15" s="59" t="s">
        <v>9</v>
      </c>
      <c r="C15" s="60"/>
      <c r="D15" s="11">
        <f>D16</f>
        <v>0</v>
      </c>
    </row>
    <row r="16" spans="1:5" ht="25.15" hidden="1" customHeight="1" x14ac:dyDescent="0.2">
      <c r="A16" s="12" t="s">
        <v>10</v>
      </c>
      <c r="B16" s="13" t="s">
        <v>11</v>
      </c>
      <c r="C16" s="14"/>
      <c r="D16" s="15">
        <v>0</v>
      </c>
    </row>
    <row r="17" spans="1:4" ht="60" hidden="1" customHeight="1" x14ac:dyDescent="0.2">
      <c r="A17" s="10">
        <v>41034500</v>
      </c>
      <c r="B17" s="59" t="s">
        <v>50</v>
      </c>
      <c r="C17" s="60"/>
      <c r="D17" s="11">
        <f>D18</f>
        <v>0</v>
      </c>
    </row>
    <row r="18" spans="1:4" ht="25.15" hidden="1" customHeight="1" x14ac:dyDescent="0.2">
      <c r="A18" s="12" t="s">
        <v>10</v>
      </c>
      <c r="B18" s="13" t="s">
        <v>11</v>
      </c>
      <c r="C18" s="14"/>
      <c r="D18" s="15"/>
    </row>
    <row r="19" spans="1:4" ht="59.25" hidden="1" customHeight="1" x14ac:dyDescent="0.2">
      <c r="A19" s="10">
        <v>41035500</v>
      </c>
      <c r="B19" s="59" t="s">
        <v>52</v>
      </c>
      <c r="C19" s="60"/>
      <c r="D19" s="11">
        <f>D20</f>
        <v>0</v>
      </c>
    </row>
    <row r="20" spans="1:4" ht="25.15" hidden="1" customHeight="1" x14ac:dyDescent="0.2">
      <c r="A20" s="12" t="s">
        <v>10</v>
      </c>
      <c r="B20" s="13" t="s">
        <v>11</v>
      </c>
      <c r="C20" s="14"/>
      <c r="D20" s="15"/>
    </row>
    <row r="21" spans="1:4" ht="25.15" hidden="1" customHeight="1" x14ac:dyDescent="0.2">
      <c r="A21" s="10">
        <v>41040400</v>
      </c>
      <c r="B21" s="59" t="s">
        <v>76</v>
      </c>
      <c r="C21" s="60"/>
      <c r="D21" s="11">
        <f>D22</f>
        <v>0</v>
      </c>
    </row>
    <row r="22" spans="1:4" ht="25.15" hidden="1" customHeight="1" x14ac:dyDescent="0.2">
      <c r="A22" s="12" t="s">
        <v>10</v>
      </c>
      <c r="B22" s="13" t="s">
        <v>11</v>
      </c>
      <c r="C22" s="14"/>
      <c r="D22" s="51"/>
    </row>
    <row r="23" spans="1:4" ht="115.5" hidden="1" customHeight="1" x14ac:dyDescent="0.2">
      <c r="A23" s="10">
        <v>41050900</v>
      </c>
      <c r="B23" s="59" t="s">
        <v>56</v>
      </c>
      <c r="C23" s="60"/>
      <c r="D23" s="11">
        <f>D24</f>
        <v>0</v>
      </c>
    </row>
    <row r="24" spans="1:4" ht="25.15" hidden="1" customHeight="1" x14ac:dyDescent="0.2">
      <c r="A24" s="12" t="s">
        <v>10</v>
      </c>
      <c r="B24" s="13" t="s">
        <v>11</v>
      </c>
      <c r="C24" s="14"/>
      <c r="D24" s="15"/>
    </row>
    <row r="25" spans="1:4" ht="61.5" hidden="1" customHeight="1" x14ac:dyDescent="0.2">
      <c r="A25" s="10">
        <v>41051200</v>
      </c>
      <c r="B25" s="59" t="s">
        <v>37</v>
      </c>
      <c r="C25" s="60"/>
      <c r="D25" s="11">
        <f>D26</f>
        <v>0</v>
      </c>
    </row>
    <row r="26" spans="1:4" ht="24" hidden="1" customHeight="1" x14ac:dyDescent="0.2">
      <c r="A26" s="12">
        <v>3100000000</v>
      </c>
      <c r="B26" s="13" t="s">
        <v>38</v>
      </c>
      <c r="C26" s="14"/>
      <c r="D26" s="15"/>
    </row>
    <row r="27" spans="1:4" ht="82.5" hidden="1" customHeight="1" x14ac:dyDescent="0.2">
      <c r="A27" s="10">
        <v>41051400</v>
      </c>
      <c r="B27" s="59" t="s">
        <v>53</v>
      </c>
      <c r="C27" s="60"/>
      <c r="D27" s="11">
        <f>D28</f>
        <v>0</v>
      </c>
    </row>
    <row r="28" spans="1:4" ht="25.15" hidden="1" customHeight="1" x14ac:dyDescent="0.2">
      <c r="A28" s="12" t="s">
        <v>10</v>
      </c>
      <c r="B28" s="13" t="s">
        <v>38</v>
      </c>
      <c r="C28" s="14"/>
      <c r="D28" s="15"/>
    </row>
    <row r="29" spans="1:4" ht="36" hidden="1" customHeight="1" x14ac:dyDescent="0.2">
      <c r="A29" s="10">
        <v>41053900</v>
      </c>
      <c r="B29" s="59" t="s">
        <v>40</v>
      </c>
      <c r="C29" s="60"/>
      <c r="D29" s="11">
        <f>D30+D31</f>
        <v>0</v>
      </c>
    </row>
    <row r="30" spans="1:4" ht="27.75" hidden="1" customHeight="1" x14ac:dyDescent="0.2">
      <c r="A30" s="12" t="s">
        <v>10</v>
      </c>
      <c r="B30" s="13" t="s">
        <v>38</v>
      </c>
      <c r="C30" s="14"/>
      <c r="D30" s="48"/>
    </row>
    <row r="31" spans="1:4" ht="36" hidden="1" customHeight="1" x14ac:dyDescent="0.2">
      <c r="A31" s="23" t="s">
        <v>28</v>
      </c>
      <c r="B31" s="61" t="s">
        <v>29</v>
      </c>
      <c r="C31" s="62"/>
      <c r="D31" s="48"/>
    </row>
    <row r="32" spans="1:4" ht="27" customHeight="1" x14ac:dyDescent="0.3">
      <c r="A32" s="63" t="s">
        <v>12</v>
      </c>
      <c r="B32" s="63"/>
      <c r="C32" s="63"/>
      <c r="D32" s="63"/>
    </row>
    <row r="33" spans="1:4" ht="97.15" hidden="1" customHeight="1" x14ac:dyDescent="0.2">
      <c r="A33" s="10">
        <v>41052600</v>
      </c>
      <c r="B33" s="59" t="s">
        <v>41</v>
      </c>
      <c r="C33" s="60"/>
      <c r="D33" s="11">
        <f>D34</f>
        <v>0</v>
      </c>
    </row>
    <row r="34" spans="1:4" ht="24.75" hidden="1" customHeight="1" x14ac:dyDescent="0.2">
      <c r="A34" s="12">
        <v>3100000000</v>
      </c>
      <c r="B34" s="61" t="s">
        <v>38</v>
      </c>
      <c r="C34" s="62"/>
      <c r="D34" s="15"/>
    </row>
    <row r="35" spans="1:4" ht="75" hidden="1" customHeight="1" x14ac:dyDescent="0.2">
      <c r="A35" s="10">
        <v>41057100</v>
      </c>
      <c r="B35" s="59" t="s">
        <v>51</v>
      </c>
      <c r="C35" s="60"/>
      <c r="D35" s="11">
        <f>D36</f>
        <v>0</v>
      </c>
    </row>
    <row r="36" spans="1:4" ht="18.75" hidden="1" x14ac:dyDescent="0.2">
      <c r="A36" s="12">
        <v>3100000000</v>
      </c>
      <c r="B36" s="61" t="s">
        <v>38</v>
      </c>
      <c r="C36" s="62"/>
      <c r="D36" s="15"/>
    </row>
    <row r="37" spans="1:4" ht="22.9" customHeight="1" x14ac:dyDescent="0.3">
      <c r="A37" s="16" t="s">
        <v>13</v>
      </c>
      <c r="B37" s="17" t="s">
        <v>14</v>
      </c>
      <c r="C37" s="18"/>
      <c r="D37" s="19">
        <f>D38+D39</f>
        <v>0</v>
      </c>
    </row>
    <row r="38" spans="1:4" ht="22.9" customHeight="1" x14ac:dyDescent="0.3">
      <c r="A38" s="16" t="s">
        <v>13</v>
      </c>
      <c r="B38" s="17" t="s">
        <v>15</v>
      </c>
      <c r="C38" s="18"/>
      <c r="D38" s="19">
        <f>D15+D17+D19+D25+D27+D23+D29+D21</f>
        <v>0</v>
      </c>
    </row>
    <row r="39" spans="1:4" ht="22.9" customHeight="1" x14ac:dyDescent="0.3">
      <c r="A39" s="16" t="s">
        <v>13</v>
      </c>
      <c r="B39" s="17" t="s">
        <v>16</v>
      </c>
      <c r="C39" s="18"/>
      <c r="D39" s="19">
        <f>D33+D35</f>
        <v>0</v>
      </c>
    </row>
    <row r="40" spans="1:4" ht="18.75" x14ac:dyDescent="0.3">
      <c r="A40" s="3"/>
      <c r="B40" s="3"/>
      <c r="C40" s="3"/>
      <c r="D40" s="3"/>
    </row>
    <row r="41" spans="1:4" ht="21.95" customHeight="1" x14ac:dyDescent="0.3">
      <c r="A41" s="8" t="s">
        <v>17</v>
      </c>
      <c r="B41" s="3"/>
      <c r="C41" s="3"/>
      <c r="D41" s="9" t="s">
        <v>3</v>
      </c>
    </row>
    <row r="42" spans="1:4" ht="81.75" customHeight="1" x14ac:dyDescent="0.2">
      <c r="A42" s="7" t="s">
        <v>18</v>
      </c>
      <c r="B42" s="7" t="s">
        <v>19</v>
      </c>
      <c r="C42" s="7" t="s">
        <v>20</v>
      </c>
      <c r="D42" s="7" t="s">
        <v>6</v>
      </c>
    </row>
    <row r="43" spans="1:4" ht="19.149999999999999" customHeight="1" x14ac:dyDescent="0.2">
      <c r="A43" s="20">
        <v>1</v>
      </c>
      <c r="B43" s="20">
        <v>2</v>
      </c>
      <c r="C43" s="20">
        <v>3</v>
      </c>
      <c r="D43" s="20">
        <v>4</v>
      </c>
    </row>
    <row r="44" spans="1:4" ht="25.15" customHeight="1" x14ac:dyDescent="0.3">
      <c r="A44" s="56" t="s">
        <v>7</v>
      </c>
      <c r="B44" s="57"/>
      <c r="C44" s="57"/>
      <c r="D44" s="58"/>
    </row>
    <row r="45" spans="1:4" ht="25.9" customHeight="1" x14ac:dyDescent="0.2">
      <c r="A45" s="21" t="s">
        <v>21</v>
      </c>
      <c r="B45" s="21" t="s">
        <v>22</v>
      </c>
      <c r="C45" s="34" t="s">
        <v>23</v>
      </c>
      <c r="D45" s="22">
        <f>D46</f>
        <v>30767600</v>
      </c>
    </row>
    <row r="46" spans="1:4" ht="25.9" customHeight="1" x14ac:dyDescent="0.2">
      <c r="A46" s="23" t="s">
        <v>10</v>
      </c>
      <c r="B46" s="23" t="s">
        <v>22</v>
      </c>
      <c r="C46" s="33" t="s">
        <v>11</v>
      </c>
      <c r="D46" s="25">
        <v>30767600</v>
      </c>
    </row>
    <row r="47" spans="1:4" ht="39.6" customHeight="1" x14ac:dyDescent="0.2">
      <c r="A47" s="21" t="s">
        <v>24</v>
      </c>
      <c r="B47" s="21" t="s">
        <v>25</v>
      </c>
      <c r="C47" s="6" t="s">
        <v>32</v>
      </c>
      <c r="D47" s="22">
        <f>SUM(D48:D52)</f>
        <v>2718287</v>
      </c>
    </row>
    <row r="48" spans="1:4" ht="37.5" x14ac:dyDescent="0.2">
      <c r="A48" s="23" t="s">
        <v>26</v>
      </c>
      <c r="B48" s="23" t="s">
        <v>25</v>
      </c>
      <c r="C48" s="33" t="s">
        <v>27</v>
      </c>
      <c r="D48" s="25">
        <f>933900</f>
        <v>933900</v>
      </c>
    </row>
    <row r="49" spans="1:4" s="46" customFormat="1" ht="37.5" x14ac:dyDescent="0.2">
      <c r="A49" s="43" t="s">
        <v>28</v>
      </c>
      <c r="B49" s="43" t="s">
        <v>25</v>
      </c>
      <c r="C49" s="44" t="s">
        <v>29</v>
      </c>
      <c r="D49" s="45">
        <f>156387+800000</f>
        <v>956387</v>
      </c>
    </row>
    <row r="50" spans="1:4" ht="25.15" hidden="1" customHeight="1" x14ac:dyDescent="0.2">
      <c r="A50" s="26" t="s">
        <v>30</v>
      </c>
      <c r="B50" s="26" t="s">
        <v>25</v>
      </c>
      <c r="C50" s="35" t="s">
        <v>31</v>
      </c>
      <c r="D50" s="27"/>
    </row>
    <row r="51" spans="1:4" ht="25.9" customHeight="1" x14ac:dyDescent="0.2">
      <c r="A51" s="26" t="s">
        <v>35</v>
      </c>
      <c r="B51" s="23" t="s">
        <v>25</v>
      </c>
      <c r="C51" s="36" t="s">
        <v>34</v>
      </c>
      <c r="D51" s="25">
        <f>108000+720000</f>
        <v>828000</v>
      </c>
    </row>
    <row r="52" spans="1:4" ht="25.9" hidden="1" customHeight="1" x14ac:dyDescent="0.2">
      <c r="A52" s="12">
        <v>3100000000</v>
      </c>
      <c r="B52" s="23" t="s">
        <v>25</v>
      </c>
      <c r="C52" s="36" t="s">
        <v>38</v>
      </c>
      <c r="D52" s="25"/>
    </row>
    <row r="53" spans="1:4" s="39" customFormat="1" ht="75" x14ac:dyDescent="0.2">
      <c r="A53" s="28" t="s">
        <v>24</v>
      </c>
      <c r="B53" s="28" t="s">
        <v>25</v>
      </c>
      <c r="C53" s="38" t="s">
        <v>42</v>
      </c>
      <c r="D53" s="22">
        <f>D54</f>
        <v>933900</v>
      </c>
    </row>
    <row r="54" spans="1:4" ht="37.5" x14ac:dyDescent="0.2">
      <c r="A54" s="23" t="s">
        <v>26</v>
      </c>
      <c r="B54" s="23" t="s">
        <v>25</v>
      </c>
      <c r="C54" s="36" t="s">
        <v>27</v>
      </c>
      <c r="D54" s="25">
        <f>933900</f>
        <v>933900</v>
      </c>
    </row>
    <row r="55" spans="1:4" s="39" customFormat="1" ht="72" customHeight="1" x14ac:dyDescent="0.2">
      <c r="A55" s="28" t="s">
        <v>24</v>
      </c>
      <c r="B55" s="28" t="s">
        <v>25</v>
      </c>
      <c r="C55" s="38" t="s">
        <v>55</v>
      </c>
      <c r="D55" s="22">
        <f>D56</f>
        <v>156387</v>
      </c>
    </row>
    <row r="56" spans="1:4" s="46" customFormat="1" ht="37.5" x14ac:dyDescent="0.2">
      <c r="A56" s="43" t="s">
        <v>28</v>
      </c>
      <c r="B56" s="43" t="s">
        <v>25</v>
      </c>
      <c r="C56" s="47" t="s">
        <v>29</v>
      </c>
      <c r="D56" s="45">
        <f>156387</f>
        <v>156387</v>
      </c>
    </row>
    <row r="57" spans="1:4" s="39" customFormat="1" ht="80.45" customHeight="1" x14ac:dyDescent="0.2">
      <c r="A57" s="28" t="s">
        <v>24</v>
      </c>
      <c r="B57" s="28" t="s">
        <v>25</v>
      </c>
      <c r="C57" s="38" t="s">
        <v>54</v>
      </c>
      <c r="D57" s="22">
        <f>D58</f>
        <v>800000</v>
      </c>
    </row>
    <row r="58" spans="1:4" ht="37.5" x14ac:dyDescent="0.2">
      <c r="A58" s="23" t="s">
        <v>28</v>
      </c>
      <c r="B58" s="23" t="s">
        <v>25</v>
      </c>
      <c r="C58" s="36" t="s">
        <v>29</v>
      </c>
      <c r="D58" s="25">
        <f>800000</f>
        <v>800000</v>
      </c>
    </row>
    <row r="59" spans="1:4" s="39" customFormat="1" ht="56.25" hidden="1" x14ac:dyDescent="0.2">
      <c r="A59" s="28" t="s">
        <v>24</v>
      </c>
      <c r="B59" s="28" t="s">
        <v>25</v>
      </c>
      <c r="C59" s="38" t="s">
        <v>43</v>
      </c>
      <c r="D59" s="22">
        <f>D60</f>
        <v>0</v>
      </c>
    </row>
    <row r="60" spans="1:4" ht="30" hidden="1" customHeight="1" x14ac:dyDescent="0.2">
      <c r="A60" s="26" t="s">
        <v>30</v>
      </c>
      <c r="B60" s="26" t="s">
        <v>25</v>
      </c>
      <c r="C60" s="37" t="s">
        <v>31</v>
      </c>
      <c r="D60" s="27"/>
    </row>
    <row r="61" spans="1:4" s="39" customFormat="1" ht="63.75" hidden="1" customHeight="1" x14ac:dyDescent="0.2">
      <c r="A61" s="28" t="s">
        <v>24</v>
      </c>
      <c r="B61" s="28" t="s">
        <v>25</v>
      </c>
      <c r="C61" s="49" t="s">
        <v>59</v>
      </c>
      <c r="D61" s="22">
        <f>D62</f>
        <v>0</v>
      </c>
    </row>
    <row r="62" spans="1:4" ht="30" hidden="1" customHeight="1" x14ac:dyDescent="0.2">
      <c r="A62" s="26" t="s">
        <v>30</v>
      </c>
      <c r="B62" s="26" t="s">
        <v>25</v>
      </c>
      <c r="C62" s="37" t="s">
        <v>31</v>
      </c>
      <c r="D62" s="27"/>
    </row>
    <row r="63" spans="1:4" s="39" customFormat="1" ht="122.25" customHeight="1" x14ac:dyDescent="0.2">
      <c r="A63" s="28" t="s">
        <v>24</v>
      </c>
      <c r="B63" s="28" t="s">
        <v>25</v>
      </c>
      <c r="C63" s="38" t="s">
        <v>44</v>
      </c>
      <c r="D63" s="22">
        <f>D64</f>
        <v>108000</v>
      </c>
    </row>
    <row r="64" spans="1:4" ht="30" customHeight="1" x14ac:dyDescent="0.2">
      <c r="A64" s="26" t="s">
        <v>35</v>
      </c>
      <c r="B64" s="23" t="s">
        <v>25</v>
      </c>
      <c r="C64" s="36" t="s">
        <v>34</v>
      </c>
      <c r="D64" s="25">
        <f>108000</f>
        <v>108000</v>
      </c>
    </row>
    <row r="65" spans="1:4" s="39" customFormat="1" ht="75" x14ac:dyDescent="0.2">
      <c r="A65" s="28" t="s">
        <v>24</v>
      </c>
      <c r="B65" s="28" t="s">
        <v>25</v>
      </c>
      <c r="C65" s="38" t="s">
        <v>45</v>
      </c>
      <c r="D65" s="22">
        <f>D66</f>
        <v>720000</v>
      </c>
    </row>
    <row r="66" spans="1:4" ht="30" customHeight="1" x14ac:dyDescent="0.2">
      <c r="A66" s="26" t="s">
        <v>35</v>
      </c>
      <c r="B66" s="23" t="s">
        <v>25</v>
      </c>
      <c r="C66" s="36" t="s">
        <v>34</v>
      </c>
      <c r="D66" s="25">
        <f>720000</f>
        <v>720000</v>
      </c>
    </row>
    <row r="67" spans="1:4" s="39" customFormat="1" ht="51.75" hidden="1" customHeight="1" x14ac:dyDescent="0.2">
      <c r="A67" s="28" t="s">
        <v>24</v>
      </c>
      <c r="B67" s="28" t="s">
        <v>25</v>
      </c>
      <c r="C67" s="40" t="s">
        <v>57</v>
      </c>
      <c r="D67" s="22">
        <f>D68</f>
        <v>0</v>
      </c>
    </row>
    <row r="68" spans="1:4" ht="30" hidden="1" customHeight="1" x14ac:dyDescent="0.2">
      <c r="A68" s="12">
        <v>3100000000</v>
      </c>
      <c r="B68" s="23" t="s">
        <v>25</v>
      </c>
      <c r="C68" s="36" t="s">
        <v>38</v>
      </c>
      <c r="D68" s="25">
        <f>50000-50000</f>
        <v>0</v>
      </c>
    </row>
    <row r="69" spans="1:4" s="39" customFormat="1" ht="131.25" hidden="1" customHeight="1" x14ac:dyDescent="0.2">
      <c r="A69" s="28" t="s">
        <v>24</v>
      </c>
      <c r="B69" s="28" t="s">
        <v>25</v>
      </c>
      <c r="C69" s="49" t="s">
        <v>60</v>
      </c>
      <c r="D69" s="22">
        <f>D70</f>
        <v>0</v>
      </c>
    </row>
    <row r="70" spans="1:4" ht="30" hidden="1" customHeight="1" x14ac:dyDescent="0.2">
      <c r="A70" s="12">
        <v>3100000000</v>
      </c>
      <c r="B70" s="23" t="s">
        <v>25</v>
      </c>
      <c r="C70" s="36" t="s">
        <v>38</v>
      </c>
      <c r="D70" s="25"/>
    </row>
    <row r="71" spans="1:4" ht="78.599999999999994" hidden="1" customHeight="1" x14ac:dyDescent="0.2">
      <c r="A71" s="21">
        <v>3719800</v>
      </c>
      <c r="B71" s="21">
        <v>9800</v>
      </c>
      <c r="C71" s="38" t="s">
        <v>39</v>
      </c>
      <c r="D71" s="22">
        <f>D72</f>
        <v>0</v>
      </c>
    </row>
    <row r="72" spans="1:4" ht="30" hidden="1" customHeight="1" x14ac:dyDescent="0.2">
      <c r="A72" s="23" t="s">
        <v>10</v>
      </c>
      <c r="B72" s="23">
        <v>9800</v>
      </c>
      <c r="C72" s="36" t="s">
        <v>11</v>
      </c>
      <c r="D72" s="25">
        <f>D74+D78+D80+D82+D84+D88+D90+D92+D94+D96+D98+D100+D102+D104+D106+D108</f>
        <v>0</v>
      </c>
    </row>
    <row r="73" spans="1:4" s="39" customFormat="1" ht="194.25" hidden="1" customHeight="1" x14ac:dyDescent="0.2">
      <c r="A73" s="21">
        <v>3719800</v>
      </c>
      <c r="B73" s="21">
        <v>9800</v>
      </c>
      <c r="C73" s="38" t="s">
        <v>73</v>
      </c>
      <c r="D73" s="22">
        <f>D74</f>
        <v>0</v>
      </c>
    </row>
    <row r="74" spans="1:4" ht="30" hidden="1" customHeight="1" x14ac:dyDescent="0.2">
      <c r="A74" s="23" t="s">
        <v>10</v>
      </c>
      <c r="B74" s="23">
        <v>9800</v>
      </c>
      <c r="C74" s="36" t="s">
        <v>11</v>
      </c>
      <c r="D74" s="25"/>
    </row>
    <row r="75" spans="1:4" s="39" customFormat="1" ht="112.5" hidden="1" x14ac:dyDescent="0.2">
      <c r="A75" s="21">
        <v>3719800</v>
      </c>
      <c r="B75" s="21">
        <v>9800</v>
      </c>
      <c r="C75" s="38" t="s">
        <v>49</v>
      </c>
      <c r="D75" s="22">
        <f>D76</f>
        <v>0</v>
      </c>
    </row>
    <row r="76" spans="1:4" ht="30" hidden="1" customHeight="1" x14ac:dyDescent="0.2">
      <c r="A76" s="23" t="s">
        <v>10</v>
      </c>
      <c r="B76" s="23">
        <v>9800</v>
      </c>
      <c r="C76" s="36" t="s">
        <v>11</v>
      </c>
      <c r="D76" s="25"/>
    </row>
    <row r="77" spans="1:4" s="39" customFormat="1" ht="155.25" hidden="1" customHeight="1" x14ac:dyDescent="0.2">
      <c r="A77" s="21">
        <v>3719800</v>
      </c>
      <c r="B77" s="21">
        <v>9800</v>
      </c>
      <c r="C77" s="38" t="s">
        <v>74</v>
      </c>
      <c r="D77" s="22">
        <f>D78</f>
        <v>0</v>
      </c>
    </row>
    <row r="78" spans="1:4" ht="30" hidden="1" customHeight="1" x14ac:dyDescent="0.2">
      <c r="A78" s="23" t="s">
        <v>10</v>
      </c>
      <c r="B78" s="23">
        <v>9800</v>
      </c>
      <c r="C78" s="36" t="s">
        <v>11</v>
      </c>
      <c r="D78" s="25"/>
    </row>
    <row r="79" spans="1:4" s="39" customFormat="1" ht="138" hidden="1" customHeight="1" x14ac:dyDescent="0.2">
      <c r="A79" s="21">
        <v>3719800</v>
      </c>
      <c r="B79" s="21">
        <v>9800</v>
      </c>
      <c r="C79" s="38" t="s">
        <v>75</v>
      </c>
      <c r="D79" s="22">
        <f>D80</f>
        <v>0</v>
      </c>
    </row>
    <row r="80" spans="1:4" ht="30" hidden="1" customHeight="1" x14ac:dyDescent="0.2">
      <c r="A80" s="23" t="s">
        <v>10</v>
      </c>
      <c r="B80" s="23">
        <v>9800</v>
      </c>
      <c r="C80" s="36" t="s">
        <v>11</v>
      </c>
      <c r="D80" s="25"/>
    </row>
    <row r="81" spans="1:4" s="39" customFormat="1" ht="225" hidden="1" x14ac:dyDescent="0.2">
      <c r="A81" s="21">
        <v>3719800</v>
      </c>
      <c r="B81" s="21">
        <v>9800</v>
      </c>
      <c r="C81" s="38" t="s">
        <v>70</v>
      </c>
      <c r="D81" s="22">
        <f>D82</f>
        <v>0</v>
      </c>
    </row>
    <row r="82" spans="1:4" ht="30" hidden="1" customHeight="1" x14ac:dyDescent="0.2">
      <c r="A82" s="23" t="s">
        <v>10</v>
      </c>
      <c r="B82" s="23">
        <v>9800</v>
      </c>
      <c r="C82" s="36" t="s">
        <v>11</v>
      </c>
      <c r="D82" s="25"/>
    </row>
    <row r="83" spans="1:4" s="39" customFormat="1" ht="131.25" hidden="1" x14ac:dyDescent="0.2">
      <c r="A83" s="21">
        <v>3719800</v>
      </c>
      <c r="B83" s="21">
        <v>9800</v>
      </c>
      <c r="C83" s="38" t="s">
        <v>46</v>
      </c>
      <c r="D83" s="22">
        <f>D84</f>
        <v>0</v>
      </c>
    </row>
    <row r="84" spans="1:4" ht="30" hidden="1" customHeight="1" x14ac:dyDescent="0.2">
      <c r="A84" s="23" t="s">
        <v>10</v>
      </c>
      <c r="B84" s="23">
        <v>9800</v>
      </c>
      <c r="C84" s="36" t="s">
        <v>11</v>
      </c>
      <c r="D84" s="25"/>
    </row>
    <row r="85" spans="1:4" s="39" customFormat="1" ht="118.15" hidden="1" customHeight="1" x14ac:dyDescent="0.2">
      <c r="A85" s="21">
        <v>3719800</v>
      </c>
      <c r="B85" s="21">
        <v>9800</v>
      </c>
      <c r="C85" s="38" t="s">
        <v>48</v>
      </c>
      <c r="D85" s="22">
        <f>D86</f>
        <v>0</v>
      </c>
    </row>
    <row r="86" spans="1:4" ht="30" hidden="1" customHeight="1" x14ac:dyDescent="0.2">
      <c r="A86" s="23" t="s">
        <v>10</v>
      </c>
      <c r="B86" s="23">
        <v>9800</v>
      </c>
      <c r="C86" s="36" t="s">
        <v>11</v>
      </c>
      <c r="D86" s="25"/>
    </row>
    <row r="87" spans="1:4" ht="155.25" hidden="1" customHeight="1" x14ac:dyDescent="0.2">
      <c r="A87" s="21">
        <v>3719800</v>
      </c>
      <c r="B87" s="21">
        <v>9800</v>
      </c>
      <c r="C87" s="38" t="s">
        <v>64</v>
      </c>
      <c r="D87" s="22">
        <f>D88</f>
        <v>0</v>
      </c>
    </row>
    <row r="88" spans="1:4" ht="30" hidden="1" customHeight="1" x14ac:dyDescent="0.2">
      <c r="A88" s="23" t="s">
        <v>10</v>
      </c>
      <c r="B88" s="23">
        <v>9800</v>
      </c>
      <c r="C88" s="24" t="s">
        <v>11</v>
      </c>
      <c r="D88" s="25"/>
    </row>
    <row r="89" spans="1:4" ht="138" hidden="1" customHeight="1" x14ac:dyDescent="0.2">
      <c r="A89" s="21">
        <v>3719800</v>
      </c>
      <c r="B89" s="21">
        <v>9800</v>
      </c>
      <c r="C89" s="38" t="s">
        <v>63</v>
      </c>
      <c r="D89" s="22">
        <f>D90</f>
        <v>0</v>
      </c>
    </row>
    <row r="90" spans="1:4" ht="30" hidden="1" customHeight="1" x14ac:dyDescent="0.2">
      <c r="A90" s="23" t="s">
        <v>10</v>
      </c>
      <c r="B90" s="23">
        <v>9800</v>
      </c>
      <c r="C90" s="24" t="s">
        <v>11</v>
      </c>
      <c r="D90" s="25"/>
    </row>
    <row r="91" spans="1:4" s="39" customFormat="1" ht="156.75" hidden="1" customHeight="1" x14ac:dyDescent="0.2">
      <c r="A91" s="21">
        <v>3719800</v>
      </c>
      <c r="B91" s="21">
        <v>9800</v>
      </c>
      <c r="C91" s="38" t="s">
        <v>65</v>
      </c>
      <c r="D91" s="22">
        <f>D92</f>
        <v>0</v>
      </c>
    </row>
    <row r="92" spans="1:4" ht="30" hidden="1" customHeight="1" x14ac:dyDescent="0.2">
      <c r="A92" s="23" t="s">
        <v>10</v>
      </c>
      <c r="B92" s="23">
        <v>9800</v>
      </c>
      <c r="C92" s="24" t="s">
        <v>11</v>
      </c>
      <c r="D92" s="25"/>
    </row>
    <row r="93" spans="1:4" ht="147.75" hidden="1" customHeight="1" x14ac:dyDescent="0.2">
      <c r="A93" s="21">
        <v>3719800</v>
      </c>
      <c r="B93" s="21">
        <v>9800</v>
      </c>
      <c r="C93" s="38" t="s">
        <v>61</v>
      </c>
      <c r="D93" s="22">
        <f>D94</f>
        <v>0</v>
      </c>
    </row>
    <row r="94" spans="1:4" ht="30" hidden="1" customHeight="1" x14ac:dyDescent="0.2">
      <c r="A94" s="23" t="s">
        <v>10</v>
      </c>
      <c r="B94" s="23">
        <v>9800</v>
      </c>
      <c r="C94" s="24" t="s">
        <v>11</v>
      </c>
      <c r="D94" s="25"/>
    </row>
    <row r="95" spans="1:4" ht="124.5" hidden="1" customHeight="1" x14ac:dyDescent="0.2">
      <c r="A95" s="21">
        <v>3719800</v>
      </c>
      <c r="B95" s="21">
        <v>9800</v>
      </c>
      <c r="C95" s="38" t="s">
        <v>67</v>
      </c>
      <c r="D95" s="22">
        <f>D96</f>
        <v>0</v>
      </c>
    </row>
    <row r="96" spans="1:4" ht="30" hidden="1" customHeight="1" x14ac:dyDescent="0.2">
      <c r="A96" s="23" t="s">
        <v>10</v>
      </c>
      <c r="B96" s="23">
        <v>9800</v>
      </c>
      <c r="C96" s="24" t="s">
        <v>11</v>
      </c>
      <c r="D96" s="25"/>
    </row>
    <row r="97" spans="1:4" ht="99.75" hidden="1" customHeight="1" x14ac:dyDescent="0.2">
      <c r="A97" s="21">
        <v>3719800</v>
      </c>
      <c r="B97" s="21">
        <v>9800</v>
      </c>
      <c r="C97" s="38" t="s">
        <v>66</v>
      </c>
      <c r="D97" s="22">
        <f>D98</f>
        <v>0</v>
      </c>
    </row>
    <row r="98" spans="1:4" ht="30" hidden="1" customHeight="1" x14ac:dyDescent="0.2">
      <c r="A98" s="23" t="s">
        <v>10</v>
      </c>
      <c r="B98" s="23">
        <v>9800</v>
      </c>
      <c r="C98" s="24" t="s">
        <v>11</v>
      </c>
      <c r="D98" s="25"/>
    </row>
    <row r="99" spans="1:4" ht="131.25" hidden="1" x14ac:dyDescent="0.2">
      <c r="A99" s="21">
        <v>3719800</v>
      </c>
      <c r="B99" s="21">
        <v>9800</v>
      </c>
      <c r="C99" s="38" t="s">
        <v>72</v>
      </c>
      <c r="D99" s="22">
        <f>D100</f>
        <v>0</v>
      </c>
    </row>
    <row r="100" spans="1:4" ht="30" hidden="1" customHeight="1" x14ac:dyDescent="0.2">
      <c r="A100" s="23" t="s">
        <v>10</v>
      </c>
      <c r="B100" s="23">
        <v>9800</v>
      </c>
      <c r="C100" s="24" t="s">
        <v>11</v>
      </c>
      <c r="D100" s="25"/>
    </row>
    <row r="101" spans="1:4" ht="163.5" hidden="1" customHeight="1" x14ac:dyDescent="0.2">
      <c r="A101" s="21">
        <v>3719800</v>
      </c>
      <c r="B101" s="21">
        <v>9800</v>
      </c>
      <c r="C101" s="38" t="s">
        <v>69</v>
      </c>
      <c r="D101" s="22">
        <f>D102</f>
        <v>0</v>
      </c>
    </row>
    <row r="102" spans="1:4" ht="30" hidden="1" customHeight="1" x14ac:dyDescent="0.2">
      <c r="A102" s="23" t="s">
        <v>10</v>
      </c>
      <c r="B102" s="23">
        <v>9800</v>
      </c>
      <c r="C102" s="24" t="s">
        <v>11</v>
      </c>
      <c r="D102" s="25"/>
    </row>
    <row r="103" spans="1:4" ht="137.25" hidden="1" customHeight="1" x14ac:dyDescent="0.2">
      <c r="A103" s="21">
        <v>3719800</v>
      </c>
      <c r="B103" s="21">
        <v>9800</v>
      </c>
      <c r="C103" s="38" t="s">
        <v>68</v>
      </c>
      <c r="D103" s="22">
        <f>D104</f>
        <v>0</v>
      </c>
    </row>
    <row r="104" spans="1:4" ht="30" hidden="1" customHeight="1" x14ac:dyDescent="0.2">
      <c r="A104" s="23" t="s">
        <v>10</v>
      </c>
      <c r="B104" s="23">
        <v>9800</v>
      </c>
      <c r="C104" s="24" t="s">
        <v>11</v>
      </c>
      <c r="D104" s="25"/>
    </row>
    <row r="105" spans="1:4" s="46" customFormat="1" ht="196.5" hidden="1" customHeight="1" x14ac:dyDescent="0.2">
      <c r="A105" s="50">
        <v>3719800</v>
      </c>
      <c r="B105" s="50">
        <v>9800</v>
      </c>
      <c r="C105" s="49" t="s">
        <v>71</v>
      </c>
      <c r="D105" s="22">
        <f>D106</f>
        <v>0</v>
      </c>
    </row>
    <row r="106" spans="1:4" ht="30" hidden="1" customHeight="1" x14ac:dyDescent="0.2">
      <c r="A106" s="23" t="s">
        <v>10</v>
      </c>
      <c r="B106" s="23">
        <v>9800</v>
      </c>
      <c r="C106" s="24" t="s">
        <v>11</v>
      </c>
      <c r="D106" s="25"/>
    </row>
    <row r="107" spans="1:4" ht="114" hidden="1" customHeight="1" x14ac:dyDescent="0.2">
      <c r="A107" s="21">
        <v>3719800</v>
      </c>
      <c r="B107" s="21">
        <v>9800</v>
      </c>
      <c r="C107" s="38" t="s">
        <v>62</v>
      </c>
      <c r="D107" s="22">
        <f>D108</f>
        <v>0</v>
      </c>
    </row>
    <row r="108" spans="1:4" ht="30" hidden="1" customHeight="1" x14ac:dyDescent="0.2">
      <c r="A108" s="23" t="s">
        <v>10</v>
      </c>
      <c r="B108" s="23">
        <v>9800</v>
      </c>
      <c r="C108" s="24" t="s">
        <v>11</v>
      </c>
      <c r="D108" s="25"/>
    </row>
    <row r="109" spans="1:4" ht="32.25" hidden="1" customHeight="1" x14ac:dyDescent="0.3">
      <c r="A109" s="56" t="s">
        <v>12</v>
      </c>
      <c r="B109" s="57"/>
      <c r="C109" s="57"/>
      <c r="D109" s="58"/>
    </row>
    <row r="110" spans="1:4" ht="75" hidden="1" customHeight="1" x14ac:dyDescent="0.2">
      <c r="A110" s="21">
        <v>3719800</v>
      </c>
      <c r="B110" s="21">
        <v>9800</v>
      </c>
      <c r="C110" s="38" t="s">
        <v>39</v>
      </c>
      <c r="D110" s="22">
        <f>D111</f>
        <v>0</v>
      </c>
    </row>
    <row r="111" spans="1:4" ht="27" hidden="1" customHeight="1" x14ac:dyDescent="0.2">
      <c r="A111" s="23" t="s">
        <v>10</v>
      </c>
      <c r="B111" s="23">
        <v>9800</v>
      </c>
      <c r="C111" s="36" t="s">
        <v>11</v>
      </c>
      <c r="D111" s="25">
        <f>D113</f>
        <v>0</v>
      </c>
    </row>
    <row r="112" spans="1:4" ht="142.5" hidden="1" customHeight="1" x14ac:dyDescent="0.2">
      <c r="A112" s="21">
        <v>3719800</v>
      </c>
      <c r="B112" s="21">
        <v>9800</v>
      </c>
      <c r="C112" s="38" t="s">
        <v>75</v>
      </c>
      <c r="D112" s="22">
        <f>D113</f>
        <v>0</v>
      </c>
    </row>
    <row r="113" spans="1:7" ht="32.25" hidden="1" customHeight="1" x14ac:dyDescent="0.2">
      <c r="A113" s="23" t="s">
        <v>10</v>
      </c>
      <c r="B113" s="23">
        <v>9800</v>
      </c>
      <c r="C113" s="36" t="s">
        <v>11</v>
      </c>
      <c r="D113" s="25"/>
    </row>
    <row r="114" spans="1:7" ht="26.45" customHeight="1" x14ac:dyDescent="0.3">
      <c r="A114" s="29" t="s">
        <v>13</v>
      </c>
      <c r="B114" s="29" t="s">
        <v>13</v>
      </c>
      <c r="C114" s="17" t="s">
        <v>14</v>
      </c>
      <c r="D114" s="30">
        <f>D115+D116</f>
        <v>33485887</v>
      </c>
    </row>
    <row r="115" spans="1:7" ht="26.45" customHeight="1" x14ac:dyDescent="0.3">
      <c r="A115" s="29" t="s">
        <v>13</v>
      </c>
      <c r="B115" s="29" t="s">
        <v>13</v>
      </c>
      <c r="C115" s="17" t="s">
        <v>15</v>
      </c>
      <c r="D115" s="30">
        <f>D45+D47+D71</f>
        <v>33485887</v>
      </c>
    </row>
    <row r="116" spans="1:7" ht="26.45" customHeight="1" x14ac:dyDescent="0.3">
      <c r="A116" s="29" t="s">
        <v>13</v>
      </c>
      <c r="B116" s="29" t="s">
        <v>13</v>
      </c>
      <c r="C116" s="17" t="s">
        <v>16</v>
      </c>
      <c r="D116" s="30">
        <f>D110</f>
        <v>0</v>
      </c>
    </row>
    <row r="117" spans="1:7" ht="84.75" customHeight="1" x14ac:dyDescent="0.3">
      <c r="A117" s="32" t="s">
        <v>33</v>
      </c>
      <c r="B117" s="32"/>
      <c r="C117" s="31"/>
      <c r="D117" s="42" t="s">
        <v>47</v>
      </c>
      <c r="E117" s="32"/>
      <c r="F117" s="31"/>
      <c r="G117" s="31"/>
    </row>
    <row r="118" spans="1:7" ht="84.75" customHeight="1" x14ac:dyDescent="0.2"/>
  </sheetData>
  <mergeCells count="24">
    <mergeCell ref="B21:C21"/>
    <mergeCell ref="A5:D5"/>
    <mergeCell ref="A6:D6"/>
    <mergeCell ref="A7:D7"/>
    <mergeCell ref="A8:D8"/>
    <mergeCell ref="A9:D9"/>
    <mergeCell ref="B12:C12"/>
    <mergeCell ref="B13:C13"/>
    <mergeCell ref="A14:D14"/>
    <mergeCell ref="B15:C15"/>
    <mergeCell ref="B17:C17"/>
    <mergeCell ref="B19:C19"/>
    <mergeCell ref="A109:D109"/>
    <mergeCell ref="B23:C23"/>
    <mergeCell ref="B25:C25"/>
    <mergeCell ref="B27:C27"/>
    <mergeCell ref="B29:C29"/>
    <mergeCell ref="B31:C31"/>
    <mergeCell ref="A32:D32"/>
    <mergeCell ref="B33:C33"/>
    <mergeCell ref="B34:C34"/>
    <mergeCell ref="B35:C35"/>
    <mergeCell ref="B36:C36"/>
    <mergeCell ref="A44:D44"/>
  </mergeCells>
  <pageMargins left="0.78740157480314965" right="0.39370078740157483" top="0.59055118110236227" bottom="0.19685039370078741" header="0" footer="0"/>
  <pageSetup paperSize="9" scale="70" fitToHeight="5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ПОЧАТКОВИЙ</vt:lpstr>
      <vt:lpstr>ПОЧАТКОВИЙ!Заголовки_для_друку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2022-12-29T10:38:33Z</cp:lastPrinted>
  <dcterms:created xsi:type="dcterms:W3CDTF">2020-12-26T14:32:05Z</dcterms:created>
  <dcterms:modified xsi:type="dcterms:W3CDTF">2022-12-29T10:38:38Z</dcterms:modified>
</cp:coreProperties>
</file>