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5-14 від 24.03.2021\ОРИГІНАЛ\"/>
    </mc:Choice>
  </mc:AlternateContent>
  <bookViews>
    <workbookView xWindow="-108" yWindow="-108" windowWidth="23256" windowHeight="12576"/>
  </bookViews>
  <sheets>
    <sheet name="Аркуш1" sheetId="1" r:id="rId1"/>
  </sheets>
  <definedNames>
    <definedName name="_xlnm.Print_Titles" localSheetId="0">Аркуш1!$12:$16</definedName>
    <definedName name="_xlnm.Print_Area" localSheetId="0">Аркуш1!$A$1:$Q$68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5" i="1" l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L36" i="1"/>
  <c r="Q35" i="1"/>
  <c r="L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L18" i="1"/>
  <c r="L17" i="1" s="1"/>
  <c r="L65" i="1" s="1"/>
  <c r="Q17" i="1"/>
</calcChain>
</file>

<file path=xl/sharedStrings.xml><?xml version="1.0" encoding="utf-8"?>
<sst xmlns="http://schemas.openxmlformats.org/spreadsheetml/2006/main" count="219" uniqueCount="184">
  <si>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</si>
  <si>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</si>
  <si>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</si>
  <si>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</si>
  <si>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</si>
  <si>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</si>
  <si>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</si>
  <si>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</si>
  <si>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</si>
  <si>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</si>
  <si>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</si>
  <si>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</si>
  <si>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</si>
  <si>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</si>
  <si>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</si>
  <si>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</si>
  <si>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</si>
  <si>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</si>
  <si>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</si>
  <si>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</si>
  <si>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</si>
  <si>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</si>
  <si>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</si>
  <si>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</si>
  <si>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</si>
  <si>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</si>
  <si>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</si>
  <si>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</si>
  <si>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</si>
  <si>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</si>
  <si>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</si>
  <si>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</si>
  <si>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</si>
  <si>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</si>
  <si>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</si>
  <si>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</si>
  <si>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</si>
  <si>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</si>
  <si>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</si>
  <si>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</si>
  <si>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</si>
  <si>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</si>
  <si>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</si>
  <si>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</si>
  <si>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</si>
  <si>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</si>
  <si>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</si>
  <si>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</si>
  <si>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</si>
  <si>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</si>
  <si>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</si>
  <si>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</si>
  <si>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</si>
  <si>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</si>
  <si>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</si>
  <si>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</si>
  <si>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</si>
  <si>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</si>
  <si>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</si>
  <si>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</si>
  <si>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</si>
  <si>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</si>
  <si>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</si>
  <si>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</si>
  <si>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</si>
  <si>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</si>
  <si>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</si>
  <si>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0116084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</si>
  <si>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</si>
  <si>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</si>
  <si>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</si>
  <si>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</si>
  <si>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</si>
  <si>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</si>
  <si>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</si>
  <si>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</si>
  <si>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</si>
  <si>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</si>
  <si>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</si>
  <si>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</si>
  <si>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</si>
  <si>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</si>
  <si>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</si>
  <si>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</si>
  <si>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</si>
  <si>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</si>
  <si>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</si>
  <si>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</si>
  <si>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</si>
  <si>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</si>
  <si>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</si>
  <si>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</si>
  <si>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</si>
  <si>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</si>
  <si>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</si>
  <si>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</si>
  <si>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</si>
  <si>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</si>
  <si>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</si>
  <si>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</si>
  <si>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</si>
  <si>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</si>
  <si>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</si>
  <si>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</si>
  <si>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</si>
  <si>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</si>
  <si>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</si>
  <si>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</si>
  <si>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</si>
  <si>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</si>
  <si>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</si>
  <si>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</si>
  <si>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</si>
  <si>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</si>
  <si>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</si>
  <si>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</si>
  <si>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</si>
  <si>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</si>
  <si>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</si>
  <si>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</si>
  <si>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</si>
  <si>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</si>
  <si>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</si>
  <si>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</si>
  <si>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</si>
  <si>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</si>
  <si>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</si>
  <si>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</si>
  <si>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</si>
  <si>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</si>
  <si>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</si>
  <si>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</si>
  <si>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спеціальної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</si>
  <si>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</si>
  <si>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</si>
  <si>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</si>
  <si>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</si>
  <si>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</si>
  <si>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</si>
  <si>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</si>
  <si>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</si>
  <si>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</si>
  <si>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</si>
  <si>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</si>
  <si>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</si>
  <si>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</si>
  <si>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</si>
  <si>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</si>
  <si>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</si>
  <si>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</si>
  <si>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</si>
  <si>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</si>
  <si>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</si>
  <si>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</si>
  <si>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</si>
  <si>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</si>
  <si>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</si>
  <si>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</si>
  <si>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</si>
  <si>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</si>
  <si>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</si>
  <si>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</si>
  <si>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</si>
  <si>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</si>
  <si>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</si>
  <si>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</si>
  <si>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</si>
  <si>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</si>
  <si>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</si>
  <si>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</si>
  <si>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</si>
  <si>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</si>
  <si>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</si>
  <si>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</si>
  <si>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</si>
  <si>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</si>
  <si>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№ 3</t>
  </si>
  <si>
    <t>до рішення сільської ради "Про внесення змін</t>
  </si>
  <si>
    <t>до рішення сільської ради від 24.12.2020 року №2/3</t>
  </si>
  <si>
    <t>"Про бюджет сільської територіальної громади на 2021 рік"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</si>
  <si>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</si>
  <si>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</si>
  <si>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</si>
  <si>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>капітальні видатки за рахунок коштів, що передаються із загального фонду до бюджету розвитку (спеціального фонду)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</si>
</sst>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0"/>
      <color indexed="60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0"/>
      <name val="Helv"/>
      <charset val="204"/>
    </font>
    <font>
      <b/>
      <sz val="10"/>
      <color indexed="8"/>
      <name val="Calibri"/>
      <family val="2"/>
      <charset val="204"/>
    </font>
    <font>
      <sz val="10"/>
      <color indexed="20"/>
      <name val="Calibri"/>
      <family val="2"/>
      <charset val="204"/>
    </font>
    <font>
      <b/>
      <sz val="10"/>
      <color indexed="63"/>
      <name val="Calibri"/>
      <family val="2"/>
      <charset val="204"/>
    </font>
    <font>
      <sz val="10"/>
      <color indexed="10"/>
      <name val="Calibri"/>
      <family val="2"/>
      <charset val="204"/>
    </font>
    <font>
      <i/>
      <sz val="10"/>
      <color indexed="23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0" fontId="4" fillId="0" borderId="0"/>
    <xf numFmtId="0" fontId="8" fillId="0" borderId="0"/>
    <xf numFmtId="0" fontId="4" fillId="0" borderId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1" fillId="4" borderId="5" applyNumberFormat="0" applyAlignment="0" applyProtection="0"/>
    <xf numFmtId="0" fontId="12" fillId="8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16" fillId="0" borderId="9" applyNumberFormat="0" applyFill="0" applyAlignment="0" applyProtection="0"/>
    <xf numFmtId="0" fontId="17" fillId="15" borderId="10" applyNumberFormat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10" borderId="5" applyNumberFormat="0" applyAlignment="0" applyProtection="0"/>
    <xf numFmtId="0" fontId="21" fillId="0" borderId="0"/>
    <xf numFmtId="0" fontId="21" fillId="0" borderId="0"/>
    <xf numFmtId="0" fontId="22" fillId="0" borderId="11" applyNumberFormat="0" applyFill="0" applyAlignment="0" applyProtection="0"/>
    <xf numFmtId="0" fontId="23" fillId="18" borderId="0" applyNumberFormat="0" applyBorder="0" applyAlignment="0" applyProtection="0"/>
    <xf numFmtId="0" fontId="4" fillId="6" borderId="12" applyNumberFormat="0" applyFont="0" applyAlignment="0" applyProtection="0"/>
    <xf numFmtId="0" fontId="24" fillId="10" borderId="13" applyNumberFormat="0" applyAlignment="0" applyProtection="0"/>
    <xf numFmtId="0" fontId="21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1" applyNumberFormat="1" applyFont="1" applyFill="1" applyBorder="1" applyAlignment="1" applyProtection="1">
      <alignment wrapText="1"/>
    </xf>
    <xf numFmtId="0" fontId="4" fillId="0" borderId="0" xfId="3"/>
    <xf numFmtId="0" fontId="27" fillId="0" borderId="0" xfId="46" applyFont="1" applyFill="1" applyAlignment="1">
      <alignment vertical="center"/>
    </xf>
    <xf numFmtId="0" fontId="4" fillId="0" borderId="0" xfId="1" applyFill="1"/>
    <xf numFmtId="0" fontId="27" fillId="0" borderId="0" xfId="40" applyNumberFormat="1" applyFont="1" applyFill="1" applyBorder="1" applyAlignment="1" applyProtection="1">
      <alignment vertical="center"/>
    </xf>
    <xf numFmtId="0" fontId="5" fillId="0" borderId="0" xfId="41" applyNumberFormat="1" applyFont="1" applyFill="1" applyBorder="1" applyAlignment="1" applyProtection="1"/>
    <xf numFmtId="0" fontId="6" fillId="0" borderId="0" xfId="0" applyFont="1"/>
    <xf numFmtId="0" fontId="5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5" fillId="0" borderId="0" xfId="41" applyNumberFormat="1" applyFont="1" applyFill="1" applyBorder="1" applyAlignment="1" applyProtection="1"/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5" fillId="0" borderId="0" xfId="41" applyNumberFormat="1" applyFont="1" applyFill="1" applyBorder="1" applyAlignment="1" applyProtection="1">
      <alignment horizontal="left"/>
    </xf>
    <xf numFmtId="0" fontId="0" fillId="2" borderId="2" xfId="0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lef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7" fillId="0" borderId="0" xfId="46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2" applyNumberFormat="1" applyFont="1" applyFill="1" applyBorder="1" applyAlignment="1" applyProtection="1">
      <alignment horizontal="center" vertical="center" wrapText="1"/>
      <protection locked="0"/>
    </xf>
  </cellXfs>
  <cellStyles count="50">
    <cellStyle name="20% – Акцентування1 2" xfId="5"/>
    <cellStyle name="20% – Акцентування2 2" xfId="4"/>
    <cellStyle name="20% – Акцентування3 2" xfId="6"/>
    <cellStyle name="20% – Акцентування4 2" xfId="7"/>
    <cellStyle name="20% – Акцентування5 2" xfId="8"/>
    <cellStyle name="20% – Акцентування6 2" xfId="9"/>
    <cellStyle name="40% – Акцентування1 2" xfId="10"/>
    <cellStyle name="40% – Акцентування2 2" xfId="11"/>
    <cellStyle name="40% – Акцентування3 2" xfId="12"/>
    <cellStyle name="40% – Акцентування4 2" xfId="13"/>
    <cellStyle name="40% – Акцентування5 2" xfId="14"/>
    <cellStyle name="40% – Акцентування6 2" xfId="15"/>
    <cellStyle name="60% – Акцентування1 2" xfId="16"/>
    <cellStyle name="60% – Акцентування2 2" xfId="17"/>
    <cellStyle name="60% – Акцентування3 2" xfId="18"/>
    <cellStyle name="60% – Акцентування4 2" xfId="19"/>
    <cellStyle name="60% – Акцентування5 2" xfId="20"/>
    <cellStyle name="60% – Акцентування6 2" xfId="21"/>
    <cellStyle name="Акцентування1 2" xfId="22"/>
    <cellStyle name="Акцентування2 2" xfId="23"/>
    <cellStyle name="Акцентування3 2" xfId="24"/>
    <cellStyle name="Акцентування4 2" xfId="25"/>
    <cellStyle name="Акцентування5 2" xfId="26"/>
    <cellStyle name="Акцентування6 2" xfId="27"/>
    <cellStyle name="Ввід 2" xfId="28"/>
    <cellStyle name="Гарний 2" xfId="29"/>
    <cellStyle name="Заголовок 1 2" xfId="30"/>
    <cellStyle name="Заголовок 2 2" xfId="31"/>
    <cellStyle name="Заголовок 3 2" xfId="32"/>
    <cellStyle name="Заголовок 4 2" xfId="33"/>
    <cellStyle name="Звичайний" xfId="0" builtinId="0"/>
    <cellStyle name="Звичайний 2" xfId="1"/>
    <cellStyle name="Звичайний 3" xfId="2"/>
    <cellStyle name="Звичайний 3 2" xfId="34"/>
    <cellStyle name="Зв'язана клітинка 2" xfId="35"/>
    <cellStyle name="Контрольна клітинка 2" xfId="36"/>
    <cellStyle name="Назва 2" xfId="37"/>
    <cellStyle name="Нейтральний 2" xfId="38"/>
    <cellStyle name="Обчислення 2" xfId="39"/>
    <cellStyle name="Обычный 2" xfId="3"/>
    <cellStyle name="Обычный 3" xfId="49"/>
    <cellStyle name="Обычный_Лист1_1" xfId="40"/>
    <cellStyle name="Обычный_Лист1_Лист1" xfId="41"/>
    <cellStyle name="Підсумок 2" xfId="42"/>
    <cellStyle name="Поганий 2" xfId="43"/>
    <cellStyle name="Примітка 2" xfId="44"/>
    <cellStyle name="Результат 2" xfId="45"/>
    <cellStyle name="Стиль 1" xfId="46"/>
    <cellStyle name="Текст попередження 2" xfId="47"/>
    <cellStyle name="Текст пояснення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8"/>
  <sheetViews>
    <sheetView tabSelected="1" zoomScaleNormal="100" workbookViewId="0">
      <pane xSplit="4" ySplit="16" topLeftCell="E58" activePane="bottomRight" state="frozen"/>
      <selection pane="topRight" activeCell="E1" sqref="E1"/>
      <selection pane="bottomLeft" activeCell="A17" sqref="A17"/>
      <selection pane="bottomRight" activeCell="A56" sqref="A56:XFD56"/>
    </sheetView>
  </sheetViews>
  <sheetFormatPr defaultRowHeight="13.8" x14ac:dyDescent="0.3"/>
  <cols>
    <col min="1" max="3" width="12.109375" style="1" customWidth="1"/>
    <col min="4" max="4" width="40.77734375" style="1" customWidth="1"/>
    <col min="5" max="11" width="13.77734375" style="1" customWidth="1"/>
    <col min="12" max="12" width="25.88671875" style="8" customWidth="1"/>
    <col min="13" max="15" width="13.77734375" style="1" customWidth="1"/>
    <col min="16" max="16" width="16.21875" style="1" customWidth="1"/>
    <col min="17" max="17" width="20.33203125" style="1" customWidth="1"/>
  </cols>
  <sheetData>
    <row r="1" spans="1:28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2" t="s">
        <v>176</v>
      </c>
      <c r="P1" s="17"/>
      <c r="Q1" s="17"/>
      <c r="R1" s="1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2" t="s">
        <v>177</v>
      </c>
      <c r="P2" s="32"/>
      <c r="Q2" s="32"/>
      <c r="R2" s="22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2" t="s">
        <v>178</v>
      </c>
      <c r="P3" s="32"/>
      <c r="Q3" s="32"/>
      <c r="R3" s="22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32" t="s">
        <v>179</v>
      </c>
      <c r="P4" s="32"/>
      <c r="Q4" s="32"/>
      <c r="R4" s="22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2"/>
      <c r="P5" s="34"/>
      <c r="Q5" s="34"/>
      <c r="R5" s="34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7.399999999999999" x14ac:dyDescent="0.3">
      <c r="A6" s="37" t="s">
        <v>180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14"/>
      <c r="T6" s="14"/>
      <c r="U6" s="14"/>
      <c r="V6" s="15"/>
      <c r="W6" s="15"/>
      <c r="X6" s="13"/>
      <c r="Y6" s="13"/>
      <c r="Z6" s="13"/>
      <c r="AA6" s="13"/>
      <c r="AB6" s="13"/>
    </row>
    <row r="7" spans="1:28" ht="17.399999999999999" x14ac:dyDescent="0.3">
      <c r="A7" s="37" t="s">
        <v>181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16"/>
      <c r="V7" s="15"/>
      <c r="W7" s="15"/>
      <c r="X7" s="13"/>
      <c r="Y7" s="13"/>
      <c r="Z7" s="13"/>
      <c r="AA7" s="13"/>
      <c r="AB7" s="13"/>
    </row>
    <row r="8" spans="1:28" ht="18" x14ac:dyDescent="0.35">
      <c r="A8" s="35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11"/>
      <c r="T8" s="7"/>
      <c r="U8" s="7"/>
      <c r="V8" s="7"/>
      <c r="W8" s="7"/>
      <c r="X8" s="7"/>
      <c r="Y8" s="7"/>
      <c r="Z8" s="7"/>
      <c r="AA8" s="7"/>
      <c r="AB8" s="7"/>
    </row>
    <row r="9" spans="1:28" ht="18" x14ac:dyDescent="0.35">
      <c r="A9" s="35" t="s">
        <v>182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11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3">
      <c r="A10" s="2" t="s">
        <v>174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9"/>
      <c r="M10" s="3"/>
      <c r="N10" s="3"/>
      <c r="O10" s="3"/>
      <c r="P10" s="3"/>
      <c r="Q10" s="3"/>
    </row>
    <row r="11" spans="1:28" x14ac:dyDescent="0.3">
      <c r="A11" s="4" t="s">
        <v>175</v>
      </c>
      <c r="Q11" s="5" t="s">
        <v>1</v>
      </c>
    </row>
    <row r="12" spans="1:28" ht="22.2" customHeight="1" x14ac:dyDescent="0.3">
      <c r="A12" s="38" t="s">
        <v>2</v>
      </c>
      <c r="B12" s="38" t="s">
        <v>3</v>
      </c>
      <c r="C12" s="38" t="s">
        <v>4</v>
      </c>
      <c r="D12" s="33" t="s">
        <v>5</v>
      </c>
      <c r="E12" s="33" t="s">
        <v>6</v>
      </c>
      <c r="F12" s="33"/>
      <c r="G12" s="33"/>
      <c r="H12" s="33"/>
      <c r="I12" s="33"/>
      <c r="J12" s="33" t="s">
        <v>13</v>
      </c>
      <c r="K12" s="33"/>
      <c r="L12" s="33"/>
      <c r="M12" s="33"/>
      <c r="N12" s="33"/>
      <c r="O12" s="33"/>
      <c r="P12" s="33"/>
      <c r="Q12" s="33" t="s">
        <v>15</v>
      </c>
    </row>
    <row r="13" spans="1:28" x14ac:dyDescent="0.3">
      <c r="A13" s="33"/>
      <c r="B13" s="33"/>
      <c r="C13" s="33"/>
      <c r="D13" s="33"/>
      <c r="E13" s="33" t="s">
        <v>7</v>
      </c>
      <c r="F13" s="33" t="s">
        <v>8</v>
      </c>
      <c r="G13" s="33" t="s">
        <v>9</v>
      </c>
      <c r="H13" s="33"/>
      <c r="I13" s="33" t="s">
        <v>12</v>
      </c>
      <c r="J13" s="33" t="s">
        <v>7</v>
      </c>
      <c r="K13" s="33" t="s">
        <v>14</v>
      </c>
      <c r="L13" s="19" t="s">
        <v>9</v>
      </c>
      <c r="M13" s="33" t="s">
        <v>8</v>
      </c>
      <c r="N13" s="33" t="s">
        <v>9</v>
      </c>
      <c r="O13" s="33"/>
      <c r="P13" s="33" t="s">
        <v>12</v>
      </c>
      <c r="Q13" s="33"/>
    </row>
    <row r="14" spans="1:28" x14ac:dyDescent="0.3">
      <c r="A14" s="33"/>
      <c r="B14" s="33"/>
      <c r="C14" s="33"/>
      <c r="D14" s="33"/>
      <c r="E14" s="33"/>
      <c r="F14" s="33"/>
      <c r="G14" s="33" t="s">
        <v>10</v>
      </c>
      <c r="H14" s="33" t="s">
        <v>11</v>
      </c>
      <c r="I14" s="33"/>
      <c r="J14" s="33"/>
      <c r="K14" s="33"/>
      <c r="L14" s="39" t="s">
        <v>183</v>
      </c>
      <c r="M14" s="33"/>
      <c r="N14" s="33" t="s">
        <v>10</v>
      </c>
      <c r="O14" s="33" t="s">
        <v>11</v>
      </c>
      <c r="P14" s="33"/>
      <c r="Q14" s="33"/>
    </row>
    <row r="15" spans="1:28" ht="54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40"/>
      <c r="M15" s="33"/>
      <c r="N15" s="33"/>
      <c r="O15" s="33"/>
      <c r="P15" s="33"/>
      <c r="Q15" s="33"/>
    </row>
    <row r="16" spans="1:28" x14ac:dyDescent="0.3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10">
        <v>12</v>
      </c>
      <c r="M16" s="10">
        <v>13</v>
      </c>
      <c r="N16" s="10">
        <v>14</v>
      </c>
      <c r="O16" s="10">
        <v>15</v>
      </c>
      <c r="P16" s="10">
        <v>16</v>
      </c>
      <c r="Q16" s="6">
        <v>17</v>
      </c>
    </row>
    <row r="17" spans="1:17" s="7" customFormat="1" ht="21.6" customHeight="1" x14ac:dyDescent="0.3">
      <c r="A17" s="23" t="s">
        <v>16</v>
      </c>
      <c r="B17" s="24"/>
      <c r="C17" s="25"/>
      <c r="D17" s="26" t="s">
        <v>17</v>
      </c>
      <c r="E17" s="27">
        <v>172097396</v>
      </c>
      <c r="F17" s="27">
        <v>166087396</v>
      </c>
      <c r="G17" s="27">
        <v>99039590</v>
      </c>
      <c r="H17" s="27">
        <v>7955083</v>
      </c>
      <c r="I17" s="27">
        <v>6010000</v>
      </c>
      <c r="J17" s="27">
        <v>55721570</v>
      </c>
      <c r="K17" s="27">
        <v>44686456</v>
      </c>
      <c r="L17" s="27">
        <f>L18</f>
        <v>43056456</v>
      </c>
      <c r="M17" s="27">
        <v>4429800</v>
      </c>
      <c r="N17" s="27">
        <v>0</v>
      </c>
      <c r="O17" s="27">
        <v>0</v>
      </c>
      <c r="P17" s="27">
        <v>51291770</v>
      </c>
      <c r="Q17" s="27">
        <f t="shared" ref="Q17:Q48" si="0">E17+J17</f>
        <v>227818966</v>
      </c>
    </row>
    <row r="18" spans="1:17" s="7" customFormat="1" ht="21.6" customHeight="1" x14ac:dyDescent="0.3">
      <c r="A18" s="23" t="s">
        <v>18</v>
      </c>
      <c r="B18" s="24"/>
      <c r="C18" s="25"/>
      <c r="D18" s="26" t="s">
        <v>17</v>
      </c>
      <c r="E18" s="27">
        <v>172097396</v>
      </c>
      <c r="F18" s="27">
        <v>166087396</v>
      </c>
      <c r="G18" s="27">
        <v>99039590</v>
      </c>
      <c r="H18" s="27">
        <v>7955083</v>
      </c>
      <c r="I18" s="27">
        <v>6010000</v>
      </c>
      <c r="J18" s="27">
        <v>55721570</v>
      </c>
      <c r="K18" s="27">
        <v>44686456</v>
      </c>
      <c r="L18" s="27">
        <f>SUM(L19:L48)</f>
        <v>43056456</v>
      </c>
      <c r="M18" s="27">
        <v>4429800</v>
      </c>
      <c r="N18" s="27">
        <v>0</v>
      </c>
      <c r="O18" s="27">
        <v>0</v>
      </c>
      <c r="P18" s="27">
        <v>51291770</v>
      </c>
      <c r="Q18" s="27">
        <f t="shared" si="0"/>
        <v>227818966</v>
      </c>
    </row>
    <row r="19" spans="1:17" s="7" customFormat="1" ht="69" x14ac:dyDescent="0.3">
      <c r="A19" s="28" t="s">
        <v>19</v>
      </c>
      <c r="B19" s="28" t="s">
        <v>21</v>
      </c>
      <c r="C19" s="29" t="s">
        <v>20</v>
      </c>
      <c r="D19" s="30" t="s">
        <v>22</v>
      </c>
      <c r="E19" s="31">
        <v>20694604</v>
      </c>
      <c r="F19" s="31">
        <v>20694604</v>
      </c>
      <c r="G19" s="31">
        <v>15166244</v>
      </c>
      <c r="H19" s="31">
        <v>1192100</v>
      </c>
      <c r="I19" s="31">
        <v>0</v>
      </c>
      <c r="J19" s="31">
        <v>64000</v>
      </c>
      <c r="K19" s="31">
        <v>0</v>
      </c>
      <c r="L19" s="31">
        <v>0</v>
      </c>
      <c r="M19" s="31">
        <v>64000</v>
      </c>
      <c r="N19" s="31">
        <v>0</v>
      </c>
      <c r="O19" s="31">
        <v>0</v>
      </c>
      <c r="P19" s="31">
        <v>0</v>
      </c>
      <c r="Q19" s="31">
        <f t="shared" si="0"/>
        <v>20758604</v>
      </c>
    </row>
    <row r="20" spans="1:17" s="7" customFormat="1" ht="21" customHeight="1" x14ac:dyDescent="0.3">
      <c r="A20" s="28" t="s">
        <v>23</v>
      </c>
      <c r="B20" s="28" t="s">
        <v>25</v>
      </c>
      <c r="C20" s="29" t="s">
        <v>24</v>
      </c>
      <c r="D20" s="30" t="s">
        <v>26</v>
      </c>
      <c r="E20" s="31">
        <v>27835950</v>
      </c>
      <c r="F20" s="31">
        <v>27835950</v>
      </c>
      <c r="G20" s="31">
        <v>19289065</v>
      </c>
      <c r="H20" s="31">
        <v>1690601</v>
      </c>
      <c r="I20" s="31">
        <v>0</v>
      </c>
      <c r="J20" s="31">
        <v>1362178</v>
      </c>
      <c r="K20" s="31">
        <v>80000</v>
      </c>
      <c r="L20" s="31">
        <v>0</v>
      </c>
      <c r="M20" s="31">
        <v>1282178</v>
      </c>
      <c r="N20" s="31">
        <v>0</v>
      </c>
      <c r="O20" s="31">
        <v>0</v>
      </c>
      <c r="P20" s="31">
        <v>80000</v>
      </c>
      <c r="Q20" s="31">
        <f t="shared" si="0"/>
        <v>29198128</v>
      </c>
    </row>
    <row r="21" spans="1:17" s="7" customFormat="1" ht="27.6" x14ac:dyDescent="0.3">
      <c r="A21" s="28" t="s">
        <v>27</v>
      </c>
      <c r="B21" s="28" t="s">
        <v>29</v>
      </c>
      <c r="C21" s="29" t="s">
        <v>28</v>
      </c>
      <c r="D21" s="30" t="s">
        <v>30</v>
      </c>
      <c r="E21" s="31">
        <v>23252445</v>
      </c>
      <c r="F21" s="31">
        <v>23252445</v>
      </c>
      <c r="G21" s="31">
        <v>12720332</v>
      </c>
      <c r="H21" s="31">
        <v>3509382</v>
      </c>
      <c r="I21" s="31">
        <v>0</v>
      </c>
      <c r="J21" s="31">
        <v>3031022</v>
      </c>
      <c r="K21" s="31">
        <v>0</v>
      </c>
      <c r="L21" s="31">
        <v>0</v>
      </c>
      <c r="M21" s="31">
        <v>3031022</v>
      </c>
      <c r="N21" s="31">
        <v>0</v>
      </c>
      <c r="O21" s="31">
        <v>0</v>
      </c>
      <c r="P21" s="31">
        <v>0</v>
      </c>
      <c r="Q21" s="31">
        <f t="shared" si="0"/>
        <v>26283467</v>
      </c>
    </row>
    <row r="22" spans="1:17" s="7" customFormat="1" ht="27.6" hidden="1" x14ac:dyDescent="0.3">
      <c r="A22" s="28" t="s">
        <v>31</v>
      </c>
      <c r="B22" s="28" t="s">
        <v>32</v>
      </c>
      <c r="C22" s="29" t="s">
        <v>28</v>
      </c>
      <c r="D22" s="30" t="s">
        <v>30</v>
      </c>
      <c r="E22" s="31">
        <v>61113200</v>
      </c>
      <c r="F22" s="31">
        <v>61113200</v>
      </c>
      <c r="G22" s="31">
        <v>50092787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f t="shared" si="0"/>
        <v>61113200</v>
      </c>
    </row>
    <row r="23" spans="1:17" s="7" customFormat="1" ht="27.6" x14ac:dyDescent="0.3">
      <c r="A23" s="28" t="s">
        <v>33</v>
      </c>
      <c r="B23" s="28" t="s">
        <v>35</v>
      </c>
      <c r="C23" s="29" t="s">
        <v>34</v>
      </c>
      <c r="D23" s="30" t="s">
        <v>36</v>
      </c>
      <c r="E23" s="31">
        <v>2184346</v>
      </c>
      <c r="F23" s="31">
        <v>2184346</v>
      </c>
      <c r="G23" s="31">
        <v>1690447</v>
      </c>
      <c r="H23" s="31">
        <v>0</v>
      </c>
      <c r="I23" s="31">
        <v>0</v>
      </c>
      <c r="J23" s="31">
        <v>50000</v>
      </c>
      <c r="K23" s="31">
        <v>50000</v>
      </c>
      <c r="L23" s="31">
        <v>0</v>
      </c>
      <c r="M23" s="31">
        <v>0</v>
      </c>
      <c r="N23" s="31">
        <v>0</v>
      </c>
      <c r="O23" s="31">
        <v>0</v>
      </c>
      <c r="P23" s="31">
        <v>50000</v>
      </c>
      <c r="Q23" s="31">
        <f t="shared" si="0"/>
        <v>2234346</v>
      </c>
    </row>
    <row r="24" spans="1:17" s="7" customFormat="1" hidden="1" x14ac:dyDescent="0.3">
      <c r="A24" s="28" t="s">
        <v>37</v>
      </c>
      <c r="B24" s="28" t="s">
        <v>38</v>
      </c>
      <c r="C24" s="29" t="s">
        <v>34</v>
      </c>
      <c r="D24" s="30" t="s">
        <v>39</v>
      </c>
      <c r="E24" s="31">
        <v>100860</v>
      </c>
      <c r="F24" s="31">
        <v>100860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f t="shared" si="0"/>
        <v>100860</v>
      </c>
    </row>
    <row r="25" spans="1:17" s="7" customFormat="1" ht="55.2" hidden="1" x14ac:dyDescent="0.3">
      <c r="A25" s="28" t="s">
        <v>40</v>
      </c>
      <c r="B25" s="28" t="s">
        <v>41</v>
      </c>
      <c r="C25" s="29" t="s">
        <v>34</v>
      </c>
      <c r="D25" s="30" t="s">
        <v>42</v>
      </c>
      <c r="E25" s="31">
        <v>148440</v>
      </c>
      <c r="F25" s="31">
        <v>148440</v>
      </c>
      <c r="G25" s="31">
        <v>80715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f t="shared" si="0"/>
        <v>148440</v>
      </c>
    </row>
    <row r="26" spans="1:17" s="7" customFormat="1" ht="41.4" hidden="1" x14ac:dyDescent="0.3">
      <c r="A26" s="28" t="s">
        <v>43</v>
      </c>
      <c r="B26" s="28" t="s">
        <v>45</v>
      </c>
      <c r="C26" s="29" t="s">
        <v>44</v>
      </c>
      <c r="D26" s="30" t="s">
        <v>46</v>
      </c>
      <c r="E26" s="31">
        <v>1000000</v>
      </c>
      <c r="F26" s="31">
        <v>1000000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f t="shared" si="0"/>
        <v>1000000</v>
      </c>
    </row>
    <row r="27" spans="1:17" s="7" customFormat="1" ht="69" x14ac:dyDescent="0.3">
      <c r="A27" s="28" t="s">
        <v>47</v>
      </c>
      <c r="B27" s="28" t="s">
        <v>49</v>
      </c>
      <c r="C27" s="29" t="s">
        <v>48</v>
      </c>
      <c r="D27" s="30" t="s">
        <v>50</v>
      </c>
      <c r="E27" s="31">
        <v>720500</v>
      </c>
      <c r="F27" s="31">
        <v>720500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f t="shared" si="0"/>
        <v>720500</v>
      </c>
    </row>
    <row r="28" spans="1:17" s="7" customFormat="1" ht="27.6" x14ac:dyDescent="0.3">
      <c r="A28" s="28" t="s">
        <v>51</v>
      </c>
      <c r="B28" s="28" t="s">
        <v>53</v>
      </c>
      <c r="C28" s="29" t="s">
        <v>52</v>
      </c>
      <c r="D28" s="30" t="s">
        <v>54</v>
      </c>
      <c r="E28" s="31">
        <v>1736800</v>
      </c>
      <c r="F28" s="31">
        <v>1736800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f t="shared" si="0"/>
        <v>1736800</v>
      </c>
    </row>
    <row r="29" spans="1:17" s="7" customFormat="1" ht="22.8" customHeight="1" x14ac:dyDescent="0.3">
      <c r="A29" s="28" t="s">
        <v>55</v>
      </c>
      <c r="B29" s="28" t="s">
        <v>57</v>
      </c>
      <c r="C29" s="29" t="s">
        <v>56</v>
      </c>
      <c r="D29" s="30" t="s">
        <v>58</v>
      </c>
      <c r="E29" s="31">
        <v>6163000</v>
      </c>
      <c r="F29" s="31">
        <v>6163000</v>
      </c>
      <c r="G29" s="31">
        <v>0</v>
      </c>
      <c r="H29" s="31">
        <v>1563000</v>
      </c>
      <c r="I29" s="31">
        <v>0</v>
      </c>
      <c r="J29" s="31">
        <v>200000</v>
      </c>
      <c r="K29" s="31">
        <v>200000</v>
      </c>
      <c r="L29" s="31">
        <v>200000</v>
      </c>
      <c r="M29" s="31">
        <v>0</v>
      </c>
      <c r="N29" s="31">
        <v>0</v>
      </c>
      <c r="O29" s="31">
        <v>0</v>
      </c>
      <c r="P29" s="31">
        <v>200000</v>
      </c>
      <c r="Q29" s="31">
        <f t="shared" si="0"/>
        <v>6363000</v>
      </c>
    </row>
    <row r="30" spans="1:17" s="7" customFormat="1" ht="82.8" x14ac:dyDescent="0.3">
      <c r="A30" s="28" t="s">
        <v>59</v>
      </c>
      <c r="B30" s="28" t="s">
        <v>61</v>
      </c>
      <c r="C30" s="29" t="s">
        <v>60</v>
      </c>
      <c r="D30" s="30" t="s">
        <v>62</v>
      </c>
      <c r="E30" s="31">
        <v>250000</v>
      </c>
      <c r="F30" s="31">
        <v>0</v>
      </c>
      <c r="G30" s="31">
        <v>0</v>
      </c>
      <c r="H30" s="31">
        <v>0</v>
      </c>
      <c r="I30" s="31">
        <v>250000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f t="shared" si="0"/>
        <v>250000</v>
      </c>
    </row>
    <row r="31" spans="1:17" s="7" customFormat="1" ht="27.6" x14ac:dyDescent="0.3">
      <c r="A31" s="28" t="s">
        <v>63</v>
      </c>
      <c r="B31" s="28" t="s">
        <v>65</v>
      </c>
      <c r="C31" s="29" t="s">
        <v>64</v>
      </c>
      <c r="D31" s="30" t="s">
        <v>66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250000</v>
      </c>
      <c r="K31" s="31">
        <v>250000</v>
      </c>
      <c r="L31" s="31">
        <v>50000</v>
      </c>
      <c r="M31" s="31">
        <v>0</v>
      </c>
      <c r="N31" s="31">
        <v>0</v>
      </c>
      <c r="O31" s="31">
        <v>0</v>
      </c>
      <c r="P31" s="31">
        <v>250000</v>
      </c>
      <c r="Q31" s="31">
        <f t="shared" si="0"/>
        <v>250000</v>
      </c>
    </row>
    <row r="32" spans="1:17" s="7" customFormat="1" ht="55.2" hidden="1" x14ac:dyDescent="0.3">
      <c r="A32" s="28" t="s">
        <v>67</v>
      </c>
      <c r="B32" s="28" t="s">
        <v>68</v>
      </c>
      <c r="C32" s="29" t="s">
        <v>64</v>
      </c>
      <c r="D32" s="30" t="s">
        <v>69</v>
      </c>
      <c r="E32" s="31">
        <v>10000</v>
      </c>
      <c r="F32" s="31">
        <v>0</v>
      </c>
      <c r="G32" s="31">
        <v>0</v>
      </c>
      <c r="H32" s="31">
        <v>0</v>
      </c>
      <c r="I32" s="31">
        <v>10000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f t="shared" si="0"/>
        <v>10000</v>
      </c>
    </row>
    <row r="33" spans="1:17" s="7" customFormat="1" ht="27.6" x14ac:dyDescent="0.3">
      <c r="A33" s="28" t="s">
        <v>70</v>
      </c>
      <c r="B33" s="28" t="s">
        <v>72</v>
      </c>
      <c r="C33" s="29" t="s">
        <v>71</v>
      </c>
      <c r="D33" s="30" t="s">
        <v>73</v>
      </c>
      <c r="E33" s="31">
        <v>50000</v>
      </c>
      <c r="F33" s="31">
        <v>0</v>
      </c>
      <c r="G33" s="31">
        <v>0</v>
      </c>
      <c r="H33" s="31">
        <v>0</v>
      </c>
      <c r="I33" s="31">
        <v>50000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f t="shared" si="0"/>
        <v>50000</v>
      </c>
    </row>
    <row r="34" spans="1:17" s="7" customFormat="1" x14ac:dyDescent="0.3">
      <c r="A34" s="28" t="s">
        <v>74</v>
      </c>
      <c r="B34" s="28" t="s">
        <v>75</v>
      </c>
      <c r="C34" s="29" t="s">
        <v>71</v>
      </c>
      <c r="D34" s="30" t="s">
        <v>76</v>
      </c>
      <c r="E34" s="31">
        <v>200000</v>
      </c>
      <c r="F34" s="31">
        <v>0</v>
      </c>
      <c r="G34" s="31">
        <v>0</v>
      </c>
      <c r="H34" s="31">
        <v>0</v>
      </c>
      <c r="I34" s="31">
        <v>200000</v>
      </c>
      <c r="J34" s="31">
        <v>1020314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1020314</v>
      </c>
      <c r="Q34" s="31">
        <f t="shared" si="0"/>
        <v>1220314</v>
      </c>
    </row>
    <row r="35" spans="1:17" s="7" customFormat="1" ht="27.6" x14ac:dyDescent="0.3">
      <c r="A35" s="28" t="s">
        <v>77</v>
      </c>
      <c r="B35" s="28" t="s">
        <v>79</v>
      </c>
      <c r="C35" s="29" t="s">
        <v>78</v>
      </c>
      <c r="D35" s="30" t="s">
        <v>80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12400000</v>
      </c>
      <c r="K35" s="31">
        <v>12400000</v>
      </c>
      <c r="L35" s="31">
        <f>12400000</f>
        <v>12400000</v>
      </c>
      <c r="M35" s="31">
        <v>0</v>
      </c>
      <c r="N35" s="31">
        <v>0</v>
      </c>
      <c r="O35" s="31">
        <v>0</v>
      </c>
      <c r="P35" s="31">
        <v>12400000</v>
      </c>
      <c r="Q35" s="31">
        <f t="shared" si="0"/>
        <v>12400000</v>
      </c>
    </row>
    <row r="36" spans="1:17" s="7" customFormat="1" ht="21.6" customHeight="1" x14ac:dyDescent="0.3">
      <c r="A36" s="28" t="s">
        <v>81</v>
      </c>
      <c r="B36" s="28" t="s">
        <v>82</v>
      </c>
      <c r="C36" s="29" t="s">
        <v>78</v>
      </c>
      <c r="D36" s="30" t="s">
        <v>83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21906456</v>
      </c>
      <c r="K36" s="31">
        <v>21906456</v>
      </c>
      <c r="L36" s="31">
        <f>21906456-1000000</f>
        <v>20906456</v>
      </c>
      <c r="M36" s="31">
        <v>0</v>
      </c>
      <c r="N36" s="31">
        <v>0</v>
      </c>
      <c r="O36" s="31">
        <v>0</v>
      </c>
      <c r="P36" s="31">
        <v>21906456</v>
      </c>
      <c r="Q36" s="31">
        <f t="shared" si="0"/>
        <v>21906456</v>
      </c>
    </row>
    <row r="37" spans="1:17" s="7" customFormat="1" ht="21.6" customHeight="1" x14ac:dyDescent="0.3">
      <c r="A37" s="28" t="s">
        <v>84</v>
      </c>
      <c r="B37" s="28" t="s">
        <v>85</v>
      </c>
      <c r="C37" s="29" t="s">
        <v>78</v>
      </c>
      <c r="D37" s="30" t="s">
        <v>86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2000000</v>
      </c>
      <c r="K37" s="31">
        <v>2000000</v>
      </c>
      <c r="L37" s="31">
        <v>2000000</v>
      </c>
      <c r="M37" s="31">
        <v>0</v>
      </c>
      <c r="N37" s="31">
        <v>0</v>
      </c>
      <c r="O37" s="31">
        <v>0</v>
      </c>
      <c r="P37" s="31">
        <v>2000000</v>
      </c>
      <c r="Q37" s="31">
        <f t="shared" si="0"/>
        <v>2000000</v>
      </c>
    </row>
    <row r="38" spans="1:17" s="7" customFormat="1" ht="21.6" customHeight="1" x14ac:dyDescent="0.3">
      <c r="A38" s="28" t="s">
        <v>87</v>
      </c>
      <c r="B38" s="28" t="s">
        <v>88</v>
      </c>
      <c r="C38" s="29" t="s">
        <v>78</v>
      </c>
      <c r="D38" s="30" t="s">
        <v>89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3100000</v>
      </c>
      <c r="K38" s="31">
        <v>3100000</v>
      </c>
      <c r="L38" s="31">
        <v>3100000</v>
      </c>
      <c r="M38" s="31">
        <v>0</v>
      </c>
      <c r="N38" s="31">
        <v>0</v>
      </c>
      <c r="O38" s="31">
        <v>0</v>
      </c>
      <c r="P38" s="31">
        <v>3100000</v>
      </c>
      <c r="Q38" s="31">
        <f t="shared" si="0"/>
        <v>3100000</v>
      </c>
    </row>
    <row r="39" spans="1:17" s="7" customFormat="1" ht="27.6" x14ac:dyDescent="0.3">
      <c r="A39" s="28" t="s">
        <v>90</v>
      </c>
      <c r="B39" s="28" t="s">
        <v>91</v>
      </c>
      <c r="C39" s="29" t="s">
        <v>78</v>
      </c>
      <c r="D39" s="30" t="s">
        <v>92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1000000</v>
      </c>
      <c r="K39" s="31">
        <v>1000000</v>
      </c>
      <c r="L39" s="31">
        <v>1000000</v>
      </c>
      <c r="M39" s="31">
        <v>0</v>
      </c>
      <c r="N39" s="31">
        <v>0</v>
      </c>
      <c r="O39" s="31">
        <v>0</v>
      </c>
      <c r="P39" s="31">
        <v>1000000</v>
      </c>
      <c r="Q39" s="31">
        <f t="shared" si="0"/>
        <v>1000000</v>
      </c>
    </row>
    <row r="40" spans="1:17" s="7" customFormat="1" ht="27.6" x14ac:dyDescent="0.3">
      <c r="A40" s="28" t="s">
        <v>93</v>
      </c>
      <c r="B40" s="28" t="s">
        <v>94</v>
      </c>
      <c r="C40" s="29" t="s">
        <v>78</v>
      </c>
      <c r="D40" s="30" t="s">
        <v>95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300000</v>
      </c>
      <c r="K40" s="31">
        <v>300000</v>
      </c>
      <c r="L40" s="31">
        <v>0</v>
      </c>
      <c r="M40" s="31">
        <v>0</v>
      </c>
      <c r="N40" s="31">
        <v>0</v>
      </c>
      <c r="O40" s="31">
        <v>0</v>
      </c>
      <c r="P40" s="31">
        <v>300000</v>
      </c>
      <c r="Q40" s="31">
        <f t="shared" si="0"/>
        <v>300000</v>
      </c>
    </row>
    <row r="41" spans="1:17" s="7" customFormat="1" ht="27.6" x14ac:dyDescent="0.3">
      <c r="A41" s="28" t="s">
        <v>96</v>
      </c>
      <c r="B41" s="28" t="s">
        <v>98</v>
      </c>
      <c r="C41" s="29" t="s">
        <v>97</v>
      </c>
      <c r="D41" s="30" t="s">
        <v>99</v>
      </c>
      <c r="E41" s="31">
        <v>967964</v>
      </c>
      <c r="F41" s="31">
        <v>967964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f t="shared" si="0"/>
        <v>967964</v>
      </c>
    </row>
    <row r="42" spans="1:17" s="7" customFormat="1" ht="41.4" x14ac:dyDescent="0.3">
      <c r="A42" s="28" t="s">
        <v>100</v>
      </c>
      <c r="B42" s="28" t="s">
        <v>102</v>
      </c>
      <c r="C42" s="29" t="s">
        <v>101</v>
      </c>
      <c r="D42" s="30" t="s">
        <v>103</v>
      </c>
      <c r="E42" s="31">
        <v>20144287</v>
      </c>
      <c r="F42" s="31">
        <v>20144287</v>
      </c>
      <c r="G42" s="31">
        <v>0</v>
      </c>
      <c r="H42" s="31">
        <v>0</v>
      </c>
      <c r="I42" s="31">
        <v>0</v>
      </c>
      <c r="J42" s="31">
        <v>1900000</v>
      </c>
      <c r="K42" s="31">
        <v>1900000</v>
      </c>
      <c r="L42" s="31">
        <v>1900000</v>
      </c>
      <c r="M42" s="31">
        <v>0</v>
      </c>
      <c r="N42" s="31">
        <v>0</v>
      </c>
      <c r="O42" s="31">
        <v>0</v>
      </c>
      <c r="P42" s="31">
        <v>1900000</v>
      </c>
      <c r="Q42" s="31">
        <f t="shared" si="0"/>
        <v>22044287</v>
      </c>
    </row>
    <row r="43" spans="1:17" s="7" customFormat="1" ht="41.4" x14ac:dyDescent="0.3">
      <c r="A43" s="28" t="s">
        <v>104</v>
      </c>
      <c r="B43" s="28" t="s">
        <v>105</v>
      </c>
      <c r="C43" s="29" t="s">
        <v>101</v>
      </c>
      <c r="D43" s="30" t="s">
        <v>106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5285000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5285000</v>
      </c>
      <c r="Q43" s="31">
        <f t="shared" si="0"/>
        <v>5285000</v>
      </c>
    </row>
    <row r="44" spans="1:17" s="7" customFormat="1" ht="27.6" hidden="1" x14ac:dyDescent="0.3">
      <c r="A44" s="28" t="s">
        <v>107</v>
      </c>
      <c r="B44" s="28" t="s">
        <v>108</v>
      </c>
      <c r="C44" s="29" t="s">
        <v>97</v>
      </c>
      <c r="D44" s="30" t="s">
        <v>109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1500000</v>
      </c>
      <c r="K44" s="31">
        <v>1500000</v>
      </c>
      <c r="L44" s="31">
        <v>1500000</v>
      </c>
      <c r="M44" s="31">
        <v>0</v>
      </c>
      <c r="N44" s="31">
        <v>0</v>
      </c>
      <c r="O44" s="31">
        <v>0</v>
      </c>
      <c r="P44" s="31">
        <v>1500000</v>
      </c>
      <c r="Q44" s="31">
        <f t="shared" si="0"/>
        <v>1500000</v>
      </c>
    </row>
    <row r="45" spans="1:17" s="7" customFormat="1" ht="27.6" hidden="1" x14ac:dyDescent="0.3">
      <c r="A45" s="28" t="s">
        <v>110</v>
      </c>
      <c r="B45" s="28" t="s">
        <v>111</v>
      </c>
      <c r="C45" s="29" t="s">
        <v>97</v>
      </c>
      <c r="D45" s="30" t="s">
        <v>112</v>
      </c>
      <c r="E45" s="31">
        <v>25000</v>
      </c>
      <c r="F45" s="31">
        <v>25000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f t="shared" si="0"/>
        <v>25000</v>
      </c>
    </row>
    <row r="46" spans="1:17" s="7" customFormat="1" ht="96.6" x14ac:dyDescent="0.3">
      <c r="A46" s="28" t="s">
        <v>113</v>
      </c>
      <c r="B46" s="28" t="s">
        <v>114</v>
      </c>
      <c r="C46" s="29" t="s">
        <v>97</v>
      </c>
      <c r="D46" s="30" t="s">
        <v>115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6000</v>
      </c>
      <c r="K46" s="31">
        <v>0</v>
      </c>
      <c r="L46" s="31">
        <v>0</v>
      </c>
      <c r="M46" s="31">
        <v>6000</v>
      </c>
      <c r="N46" s="31">
        <v>0</v>
      </c>
      <c r="O46" s="31">
        <v>0</v>
      </c>
      <c r="P46" s="31">
        <v>0</v>
      </c>
      <c r="Q46" s="31">
        <f t="shared" si="0"/>
        <v>6000</v>
      </c>
    </row>
    <row r="47" spans="1:17" s="7" customFormat="1" hidden="1" x14ac:dyDescent="0.3">
      <c r="A47" s="28" t="s">
        <v>116</v>
      </c>
      <c r="B47" s="28" t="s">
        <v>117</v>
      </c>
      <c r="C47" s="29" t="s">
        <v>97</v>
      </c>
      <c r="D47" s="30" t="s">
        <v>118</v>
      </c>
      <c r="E47" s="31">
        <v>5500000</v>
      </c>
      <c r="F47" s="31">
        <v>0</v>
      </c>
      <c r="G47" s="31">
        <v>0</v>
      </c>
      <c r="H47" s="31">
        <v>0</v>
      </c>
      <c r="I47" s="31">
        <v>5500000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f t="shared" si="0"/>
        <v>5500000</v>
      </c>
    </row>
    <row r="48" spans="1:17" s="7" customFormat="1" ht="27.6" x14ac:dyDescent="0.3">
      <c r="A48" s="28" t="s">
        <v>119</v>
      </c>
      <c r="B48" s="28" t="s">
        <v>121</v>
      </c>
      <c r="C48" s="29" t="s">
        <v>120</v>
      </c>
      <c r="D48" s="30" t="s">
        <v>122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346600</v>
      </c>
      <c r="K48" s="31">
        <v>0</v>
      </c>
      <c r="L48" s="31">
        <v>0</v>
      </c>
      <c r="M48" s="31">
        <v>46600</v>
      </c>
      <c r="N48" s="31">
        <v>0</v>
      </c>
      <c r="O48" s="31">
        <v>0</v>
      </c>
      <c r="P48" s="31">
        <v>300000</v>
      </c>
      <c r="Q48" s="31">
        <f t="shared" si="0"/>
        <v>346600</v>
      </c>
    </row>
    <row r="49" spans="1:17" s="7" customFormat="1" ht="27.6" x14ac:dyDescent="0.3">
      <c r="A49" s="23" t="s">
        <v>123</v>
      </c>
      <c r="B49" s="24"/>
      <c r="C49" s="25"/>
      <c r="D49" s="26" t="s">
        <v>124</v>
      </c>
      <c r="E49" s="27">
        <v>12458912</v>
      </c>
      <c r="F49" s="27">
        <v>12458912</v>
      </c>
      <c r="G49" s="27">
        <v>7472496</v>
      </c>
      <c r="H49" s="27">
        <v>766258</v>
      </c>
      <c r="I49" s="27">
        <v>0</v>
      </c>
      <c r="J49" s="27">
        <v>288267</v>
      </c>
      <c r="K49" s="27">
        <v>140000</v>
      </c>
      <c r="L49" s="27">
        <v>140000</v>
      </c>
      <c r="M49" s="27">
        <v>148267</v>
      </c>
      <c r="N49" s="27">
        <v>60116</v>
      </c>
      <c r="O49" s="27">
        <v>0</v>
      </c>
      <c r="P49" s="27">
        <v>140000</v>
      </c>
      <c r="Q49" s="27">
        <f t="shared" ref="Q49:Q65" si="1">E49+J49</f>
        <v>12747179</v>
      </c>
    </row>
    <row r="50" spans="1:17" s="7" customFormat="1" ht="27.6" x14ac:dyDescent="0.3">
      <c r="A50" s="23" t="s">
        <v>125</v>
      </c>
      <c r="B50" s="24"/>
      <c r="C50" s="25"/>
      <c r="D50" s="26" t="s">
        <v>124</v>
      </c>
      <c r="E50" s="27">
        <v>12458912</v>
      </c>
      <c r="F50" s="27">
        <v>12458912</v>
      </c>
      <c r="G50" s="27">
        <v>7472496</v>
      </c>
      <c r="H50" s="27">
        <v>766258</v>
      </c>
      <c r="I50" s="27">
        <v>0</v>
      </c>
      <c r="J50" s="27">
        <v>288267</v>
      </c>
      <c r="K50" s="27">
        <v>140000</v>
      </c>
      <c r="L50" s="27">
        <v>140000</v>
      </c>
      <c r="M50" s="27">
        <v>148267</v>
      </c>
      <c r="N50" s="27">
        <v>60116</v>
      </c>
      <c r="O50" s="27">
        <v>0</v>
      </c>
      <c r="P50" s="27">
        <v>140000</v>
      </c>
      <c r="Q50" s="27">
        <f t="shared" si="1"/>
        <v>12747179</v>
      </c>
    </row>
    <row r="51" spans="1:17" s="7" customFormat="1" ht="41.4" hidden="1" x14ac:dyDescent="0.3">
      <c r="A51" s="28" t="s">
        <v>126</v>
      </c>
      <c r="B51" s="28" t="s">
        <v>127</v>
      </c>
      <c r="C51" s="29" t="s">
        <v>20</v>
      </c>
      <c r="D51" s="30" t="s">
        <v>128</v>
      </c>
      <c r="E51" s="31">
        <v>918043</v>
      </c>
      <c r="F51" s="31">
        <v>918043</v>
      </c>
      <c r="G51" s="31">
        <v>711510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f t="shared" si="1"/>
        <v>918043</v>
      </c>
    </row>
    <row r="52" spans="1:17" s="7" customFormat="1" ht="27.6" x14ac:dyDescent="0.3">
      <c r="A52" s="28" t="s">
        <v>129</v>
      </c>
      <c r="B52" s="28" t="s">
        <v>131</v>
      </c>
      <c r="C52" s="29" t="s">
        <v>130</v>
      </c>
      <c r="D52" s="30" t="s">
        <v>132</v>
      </c>
      <c r="E52" s="31">
        <v>3515682</v>
      </c>
      <c r="F52" s="31">
        <v>3515682</v>
      </c>
      <c r="G52" s="31">
        <v>2731661</v>
      </c>
      <c r="H52" s="31">
        <v>43416</v>
      </c>
      <c r="I52" s="31">
        <v>0</v>
      </c>
      <c r="J52" s="31">
        <v>176567</v>
      </c>
      <c r="K52" s="31">
        <v>90000</v>
      </c>
      <c r="L52" s="31">
        <v>90000</v>
      </c>
      <c r="M52" s="31">
        <v>86567</v>
      </c>
      <c r="N52" s="31">
        <v>60116</v>
      </c>
      <c r="O52" s="31">
        <v>0</v>
      </c>
      <c r="P52" s="31">
        <v>90000</v>
      </c>
      <c r="Q52" s="31">
        <f t="shared" si="1"/>
        <v>3692249</v>
      </c>
    </row>
    <row r="53" spans="1:17" s="7" customFormat="1" ht="19.2" customHeight="1" x14ac:dyDescent="0.3">
      <c r="A53" s="28" t="s">
        <v>133</v>
      </c>
      <c r="B53" s="28" t="s">
        <v>135</v>
      </c>
      <c r="C53" s="29" t="s">
        <v>134</v>
      </c>
      <c r="D53" s="30" t="s">
        <v>136</v>
      </c>
      <c r="E53" s="31">
        <v>1471400</v>
      </c>
      <c r="F53" s="31">
        <v>1471400</v>
      </c>
      <c r="G53" s="31">
        <v>1042130</v>
      </c>
      <c r="H53" s="31">
        <v>0</v>
      </c>
      <c r="I53" s="31">
        <v>0</v>
      </c>
      <c r="J53" s="31">
        <v>50000</v>
      </c>
      <c r="K53" s="31">
        <v>50000</v>
      </c>
      <c r="L53" s="31">
        <v>50000</v>
      </c>
      <c r="M53" s="31">
        <v>0</v>
      </c>
      <c r="N53" s="31">
        <v>0</v>
      </c>
      <c r="O53" s="31">
        <v>0</v>
      </c>
      <c r="P53" s="31">
        <v>50000</v>
      </c>
      <c r="Q53" s="31">
        <f t="shared" si="1"/>
        <v>1521400</v>
      </c>
    </row>
    <row r="54" spans="1:17" s="7" customFormat="1" ht="41.4" x14ac:dyDescent="0.3">
      <c r="A54" s="28" t="s">
        <v>137</v>
      </c>
      <c r="B54" s="28" t="s">
        <v>139</v>
      </c>
      <c r="C54" s="29" t="s">
        <v>138</v>
      </c>
      <c r="D54" s="30" t="s">
        <v>140</v>
      </c>
      <c r="E54" s="31">
        <v>4251889</v>
      </c>
      <c r="F54" s="31">
        <v>4251889</v>
      </c>
      <c r="G54" s="31">
        <v>2476295</v>
      </c>
      <c r="H54" s="31">
        <v>720242</v>
      </c>
      <c r="I54" s="31">
        <v>0</v>
      </c>
      <c r="J54" s="31">
        <v>61700</v>
      </c>
      <c r="K54" s="31">
        <v>0</v>
      </c>
      <c r="L54" s="31">
        <v>0</v>
      </c>
      <c r="M54" s="31">
        <v>61700</v>
      </c>
      <c r="N54" s="31">
        <v>0</v>
      </c>
      <c r="O54" s="31">
        <v>0</v>
      </c>
      <c r="P54" s="31">
        <v>0</v>
      </c>
      <c r="Q54" s="31">
        <f t="shared" si="1"/>
        <v>4313589</v>
      </c>
    </row>
    <row r="55" spans="1:17" s="7" customFormat="1" ht="19.2" customHeight="1" x14ac:dyDescent="0.3">
      <c r="A55" s="28" t="s">
        <v>141</v>
      </c>
      <c r="B55" s="28" t="s">
        <v>143</v>
      </c>
      <c r="C55" s="29" t="s">
        <v>142</v>
      </c>
      <c r="D55" s="30" t="s">
        <v>144</v>
      </c>
      <c r="E55" s="31">
        <v>500000</v>
      </c>
      <c r="F55" s="31">
        <v>500000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f t="shared" si="1"/>
        <v>500000</v>
      </c>
    </row>
    <row r="56" spans="1:17" s="7" customFormat="1" ht="27.6" hidden="1" x14ac:dyDescent="0.3">
      <c r="A56" s="28" t="s">
        <v>145</v>
      </c>
      <c r="B56" s="28" t="s">
        <v>147</v>
      </c>
      <c r="C56" s="29" t="s">
        <v>146</v>
      </c>
      <c r="D56" s="30" t="s">
        <v>148</v>
      </c>
      <c r="E56" s="31">
        <v>925898</v>
      </c>
      <c r="F56" s="31">
        <v>925898</v>
      </c>
      <c r="G56" s="31">
        <v>510900</v>
      </c>
      <c r="H56" s="31">
        <v>2600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f t="shared" si="1"/>
        <v>925898</v>
      </c>
    </row>
    <row r="57" spans="1:17" s="7" customFormat="1" ht="55.2" x14ac:dyDescent="0.3">
      <c r="A57" s="28" t="s">
        <v>149</v>
      </c>
      <c r="B57" s="28" t="s">
        <v>150</v>
      </c>
      <c r="C57" s="29" t="s">
        <v>146</v>
      </c>
      <c r="D57" s="30" t="s">
        <v>151</v>
      </c>
      <c r="E57" s="31">
        <v>876000</v>
      </c>
      <c r="F57" s="31">
        <v>876000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f t="shared" si="1"/>
        <v>876000</v>
      </c>
    </row>
    <row r="58" spans="1:17" s="7" customFormat="1" ht="19.2" customHeight="1" x14ac:dyDescent="0.3">
      <c r="A58" s="23" t="s">
        <v>152</v>
      </c>
      <c r="B58" s="24"/>
      <c r="C58" s="25"/>
      <c r="D58" s="26" t="s">
        <v>153</v>
      </c>
      <c r="E58" s="27">
        <v>37218121</v>
      </c>
      <c r="F58" s="27">
        <v>37018121</v>
      </c>
      <c r="G58" s="27">
        <v>876045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f t="shared" si="1"/>
        <v>37218121</v>
      </c>
    </row>
    <row r="59" spans="1:17" s="7" customFormat="1" ht="19.2" customHeight="1" x14ac:dyDescent="0.3">
      <c r="A59" s="23" t="s">
        <v>154</v>
      </c>
      <c r="B59" s="24"/>
      <c r="C59" s="25"/>
      <c r="D59" s="26" t="s">
        <v>153</v>
      </c>
      <c r="E59" s="27">
        <v>37218121</v>
      </c>
      <c r="F59" s="27">
        <v>37018121</v>
      </c>
      <c r="G59" s="27">
        <v>876045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f t="shared" si="1"/>
        <v>37218121</v>
      </c>
    </row>
    <row r="60" spans="1:17" s="7" customFormat="1" ht="41.4" hidden="1" x14ac:dyDescent="0.3">
      <c r="A60" s="28" t="s">
        <v>155</v>
      </c>
      <c r="B60" s="28" t="s">
        <v>127</v>
      </c>
      <c r="C60" s="29" t="s">
        <v>20</v>
      </c>
      <c r="D60" s="30" t="s">
        <v>128</v>
      </c>
      <c r="E60" s="31">
        <v>1268775</v>
      </c>
      <c r="F60" s="31">
        <v>1268775</v>
      </c>
      <c r="G60" s="31">
        <v>876045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f t="shared" si="1"/>
        <v>1268775</v>
      </c>
    </row>
    <row r="61" spans="1:17" s="7" customFormat="1" hidden="1" x14ac:dyDescent="0.3">
      <c r="A61" s="28" t="s">
        <v>156</v>
      </c>
      <c r="B61" s="28" t="s">
        <v>158</v>
      </c>
      <c r="C61" s="29" t="s">
        <v>157</v>
      </c>
      <c r="D61" s="30" t="s">
        <v>159</v>
      </c>
      <c r="E61" s="31">
        <v>200000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f t="shared" si="1"/>
        <v>200000</v>
      </c>
    </row>
    <row r="62" spans="1:17" s="7" customFormat="1" hidden="1" x14ac:dyDescent="0.3">
      <c r="A62" s="28" t="s">
        <v>160</v>
      </c>
      <c r="B62" s="28" t="s">
        <v>162</v>
      </c>
      <c r="C62" s="29" t="s">
        <v>161</v>
      </c>
      <c r="D62" s="30" t="s">
        <v>163</v>
      </c>
      <c r="E62" s="31">
        <v>32991200</v>
      </c>
      <c r="F62" s="31">
        <v>32991200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f t="shared" si="1"/>
        <v>32991200</v>
      </c>
    </row>
    <row r="63" spans="1:17" s="7" customFormat="1" x14ac:dyDescent="0.3">
      <c r="A63" s="28" t="s">
        <v>164</v>
      </c>
      <c r="B63" s="28" t="s">
        <v>165</v>
      </c>
      <c r="C63" s="29" t="s">
        <v>161</v>
      </c>
      <c r="D63" s="30" t="s">
        <v>166</v>
      </c>
      <c r="E63" s="31">
        <v>2308246</v>
      </c>
      <c r="F63" s="31">
        <v>2308246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f t="shared" si="1"/>
        <v>2308246</v>
      </c>
    </row>
    <row r="64" spans="1:17" s="7" customFormat="1" ht="41.4" x14ac:dyDescent="0.3">
      <c r="A64" s="28" t="s">
        <v>167</v>
      </c>
      <c r="B64" s="28" t="s">
        <v>168</v>
      </c>
      <c r="C64" s="29" t="s">
        <v>161</v>
      </c>
      <c r="D64" s="30" t="s">
        <v>169</v>
      </c>
      <c r="E64" s="31">
        <v>449900</v>
      </c>
      <c r="F64" s="31">
        <v>449900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f t="shared" si="1"/>
        <v>449900</v>
      </c>
    </row>
    <row r="65" spans="1:17" s="7" customFormat="1" ht="20.399999999999999" customHeight="1" x14ac:dyDescent="0.3">
      <c r="A65" s="24" t="s">
        <v>170</v>
      </c>
      <c r="B65" s="23" t="s">
        <v>170</v>
      </c>
      <c r="C65" s="25" t="s">
        <v>170</v>
      </c>
      <c r="D65" s="26" t="s">
        <v>171</v>
      </c>
      <c r="E65" s="27">
        <v>221774429</v>
      </c>
      <c r="F65" s="27">
        <v>215564429</v>
      </c>
      <c r="G65" s="27">
        <v>107388131</v>
      </c>
      <c r="H65" s="27">
        <v>8721341</v>
      </c>
      <c r="I65" s="27">
        <v>6010000</v>
      </c>
      <c r="J65" s="27">
        <v>56009837</v>
      </c>
      <c r="K65" s="27">
        <v>44826456</v>
      </c>
      <c r="L65" s="27">
        <f>L17+L49+L58</f>
        <v>43196456</v>
      </c>
      <c r="M65" s="27">
        <v>4578067</v>
      </c>
      <c r="N65" s="27">
        <v>60116</v>
      </c>
      <c r="O65" s="27">
        <v>0</v>
      </c>
      <c r="P65" s="27">
        <v>51431770</v>
      </c>
      <c r="Q65" s="27">
        <f t="shared" si="1"/>
        <v>277784266</v>
      </c>
    </row>
    <row r="68" spans="1:17" s="18" customFormat="1" ht="18" x14ac:dyDescent="0.35">
      <c r="A68" s="21" t="s">
        <v>172</v>
      </c>
      <c r="B68" s="21"/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1" t="s">
        <v>173</v>
      </c>
      <c r="N68" s="20"/>
      <c r="O68" s="20"/>
      <c r="P68" s="20"/>
      <c r="Q68" s="20"/>
    </row>
  </sheetData>
  <mergeCells count="30">
    <mergeCell ref="S7:T7"/>
    <mergeCell ref="G14:G15"/>
    <mergeCell ref="H14:H15"/>
    <mergeCell ref="I13:I15"/>
    <mergeCell ref="J12:P12"/>
    <mergeCell ref="J13:J15"/>
    <mergeCell ref="K13:K15"/>
    <mergeCell ref="M13:M15"/>
    <mergeCell ref="N13:O13"/>
    <mergeCell ref="N14:N15"/>
    <mergeCell ref="O14:O15"/>
    <mergeCell ref="L14:L15"/>
    <mergeCell ref="E12:I12"/>
    <mergeCell ref="E13:E15"/>
    <mergeCell ref="F13:F15"/>
    <mergeCell ref="G13:H13"/>
    <mergeCell ref="O2:Q2"/>
    <mergeCell ref="O3:Q3"/>
    <mergeCell ref="O4:Q4"/>
    <mergeCell ref="P13:P15"/>
    <mergeCell ref="Q12:Q15"/>
    <mergeCell ref="P5:R5"/>
    <mergeCell ref="A8:R8"/>
    <mergeCell ref="A9:R9"/>
    <mergeCell ref="A6:R6"/>
    <mergeCell ref="A7:R7"/>
    <mergeCell ref="A12:A15"/>
    <mergeCell ref="B12:B15"/>
    <mergeCell ref="C12:C15"/>
    <mergeCell ref="D12:D15"/>
  </mergeCells>
  <pageMargins left="0.19685039370078741" right="0.19685039370078741" top="0.39370078740157483" bottom="0.19685039370078741" header="0" footer="0"/>
  <pageSetup paperSize="9" scale="5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2021-03-24T17:43:31Z</cp:lastPrinted>
  <dcterms:created xsi:type="dcterms:W3CDTF">2021-03-22T14:59:36Z</dcterms:created>
  <dcterms:modified xsi:type="dcterms:W3CDTF">2021-03-25T12:28:44Z</dcterms:modified>
</cp:coreProperties>
</file>