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SESIA 2021\№ 5-14 від 24.03.2021\ОРИГІНАЛ\"/>
    </mc:Choice>
  </mc:AlternateContent>
  <bookViews>
    <workbookView xWindow="-108" yWindow="-108" windowWidth="23256" windowHeight="12576" activeTab="1"/>
  </bookViews>
  <sheets>
    <sheet name="03.03.2021" sheetId="1" r:id="rId1"/>
    <sheet name="24.03.21" sheetId="2" r:id="rId2"/>
  </sheets>
  <definedNames>
    <definedName name="_xlnm.Print_Titles" localSheetId="1">'24.03.21'!$12:$13</definedName>
    <definedName name="_xlnm.Print_Area" localSheetId="0">'03.03.2021'!$A$1:$J$26</definedName>
    <definedName name="_xlnm.Print_Area" localSheetId="1">'24.03.21'!$A$1:$J$71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22" i="2" l="1"/>
  <c r="G22" i="2"/>
  <c r="G21" i="2" l="1"/>
  <c r="G29" i="2" l="1"/>
  <c r="I63" i="2"/>
  <c r="I62" i="2" s="1"/>
  <c r="I66" i="2"/>
  <c r="I64" i="2"/>
  <c r="G66" i="2"/>
  <c r="G64" i="2"/>
  <c r="G63" i="2" s="1"/>
  <c r="G62" i="2" s="1"/>
  <c r="I60" i="2"/>
  <c r="G60" i="2"/>
  <c r="I57" i="2"/>
  <c r="G57" i="2"/>
  <c r="I55" i="2"/>
  <c r="G55" i="2"/>
  <c r="I53" i="2"/>
  <c r="G53" i="2"/>
  <c r="I49" i="2"/>
  <c r="G49" i="2"/>
  <c r="I46" i="2"/>
  <c r="G46" i="2"/>
  <c r="I19" i="2"/>
  <c r="G19" i="2"/>
  <c r="G33" i="2"/>
  <c r="G40" i="2"/>
  <c r="G15" i="2" l="1"/>
  <c r="I30" i="2"/>
  <c r="I29" i="2" s="1"/>
  <c r="I15" i="2" s="1"/>
  <c r="I14" i="2" l="1"/>
  <c r="G14" i="2"/>
  <c r="G18" i="1"/>
  <c r="G15" i="1" s="1"/>
  <c r="G14" i="1" s="1"/>
  <c r="G23" i="1" s="1"/>
  <c r="I15" i="1"/>
  <c r="I14" i="1" s="1"/>
  <c r="I23" i="1" s="1"/>
  <c r="I21" i="1"/>
  <c r="I20" i="1"/>
  <c r="H20" i="1"/>
  <c r="G20" i="1"/>
  <c r="G68" i="2" l="1"/>
  <c r="I68" i="2"/>
</calcChain>
</file>

<file path=xl/sharedStrings.xml><?xml version="1.0" encoding="utf-8"?>
<sst xmlns="http://schemas.openxmlformats.org/spreadsheetml/2006/main" count="272" uniqueCount="117">
  <si>
    <t xml:space="preserve">Розподіл коштів бюджету розвитку на здійснення заходів на будівництво, реконструкцію і реставрацію, капітальний ремонт об'єктів </t>
  </si>
  <si>
    <t>виробничої, комунікаційної та соціальної інфраструктури за об'єктами у 2021 році</t>
  </si>
  <si>
    <t>03525000000</t>
  </si>
  <si>
    <t>(код бюджету)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</si>
  <si>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</si>
  <si>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</si>
  <si>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</si>
  <si>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</si>
  <si>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</si>
  <si>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Найменування об'єкта будівництва/ вид будівельних робіт, у тому числі проектні роботи</t>
  </si>
  <si>
    <t>Загальна тривалість будівництва (рік початку і завершення)</t>
  </si>
  <si>
    <t>Загальна вартість будівництва, гривень</t>
  </si>
  <si>
    <t>Рівень виконання робіт на початок бюджетного періоду, %</t>
  </si>
  <si>
    <t>Обсяг видатків бюджету розвитку, які спрямовуються на будівництво об'єкта у бюджетному періоді, гривень</t>
  </si>
  <si>
    <t>0100000</t>
  </si>
  <si>
    <t/>
  </si>
  <si>
    <t>Боратинська сiльська рада</t>
  </si>
  <si>
    <t>4030</t>
  </si>
  <si>
    <t>0824</t>
  </si>
  <si>
    <t>Забезпечення діяльності бібліотек</t>
  </si>
  <si>
    <t>капітальні видатки</t>
  </si>
  <si>
    <t>0116030</t>
  </si>
  <si>
    <t>6030</t>
  </si>
  <si>
    <t>0620</t>
  </si>
  <si>
    <t>Організація благоустрою населених пунктів</t>
  </si>
  <si>
    <t>0117321</t>
  </si>
  <si>
    <t>7321</t>
  </si>
  <si>
    <t>0443</t>
  </si>
  <si>
    <t>Реконструкція дитячого садка (добудова двох груп) на вул. Центральній, 20 в с.Боратин Луцького району Волинської області</t>
  </si>
  <si>
    <t>2019-2021</t>
  </si>
  <si>
    <t>0117670</t>
  </si>
  <si>
    <t>7670</t>
  </si>
  <si>
    <t>0490</t>
  </si>
  <si>
    <t>Внески до статутного капіталу суб`єктів господарювання</t>
  </si>
  <si>
    <t>Комунальне підприємство "Боратин" - внески до статутного капіталу суб’єкту господарювання</t>
  </si>
  <si>
    <t>УСЬОГО</t>
  </si>
  <si>
    <t>X</t>
  </si>
  <si>
    <t>Сільський голова</t>
  </si>
  <si>
    <t>С.О.Яручик</t>
  </si>
  <si>
    <t>"Про бюджет сільської територіальної громади на 2021 рік"</t>
  </si>
  <si>
    <t>1010000</t>
  </si>
  <si>
    <t>Відділ культури та молодіжної політики Боратинської сільської ради</t>
  </si>
  <si>
    <t>Будівництво освітніх установ та закладів</t>
  </si>
  <si>
    <t>0110000</t>
  </si>
  <si>
    <t>1000000</t>
  </si>
  <si>
    <t>-</t>
  </si>
  <si>
    <t>Додаток № 5</t>
  </si>
  <si>
    <t>до рішення сільської ради "Про внесення змін</t>
  </si>
  <si>
    <t>до рішення сільської ради від 24.12.2020 року №2/3</t>
  </si>
  <si>
    <t>Зміни до додатку №6</t>
  </si>
  <si>
    <t>до рішення сільської ради "Про бюджет сільської територіальної громади на 2021 рік"</t>
  </si>
  <si>
    <t>Заборгованість Гіркополонківської сільської ради за 2019 рік по обєкту "Капітальний ремонт харчоблоку ЗОШ І-ІІІ ступеня на вул.Шкільній, 1 в с.Лаврів Луцького району Волинської області (включаючи пеню)</t>
  </si>
  <si>
    <t>0111021</t>
  </si>
  <si>
    <t>1021</t>
  </si>
  <si>
    <t>0921</t>
  </si>
  <si>
    <t>Надання загальної середньої освіти закладами загальної середньої освіти</t>
  </si>
  <si>
    <t>0111141</t>
  </si>
  <si>
    <t>1141</t>
  </si>
  <si>
    <t>0990</t>
  </si>
  <si>
    <t>Забезпечення діяльності інших закладів у сфері освіти</t>
  </si>
  <si>
    <t>0116082</t>
  </si>
  <si>
    <t>6082</t>
  </si>
  <si>
    <t>0610</t>
  </si>
  <si>
    <t>Придбання житла для окремих категорій населення відповідно до законодавства</t>
  </si>
  <si>
    <t>0117310</t>
  </si>
  <si>
    <t>7310</t>
  </si>
  <si>
    <t>Будівництво-1 об`єктів житлово-комунального господарства</t>
  </si>
  <si>
    <t>Реконструкція водопроводу с.Вербаїв, с.Коршовець</t>
  </si>
  <si>
    <t>Реконструкція водопроводу с.Лаврів</t>
  </si>
  <si>
    <t>Реконструкція водопроводу с.Ратнів</t>
  </si>
  <si>
    <t>Реконструкція водопроводу с.Гірка Полонка</t>
  </si>
  <si>
    <t>Виготовлення проектно-кошторисної документації по капітальних роботах закладів освіти та проведення енергоаудиту приміщень</t>
  </si>
  <si>
    <t xml:space="preserve">Будівництво спортивного залу блочноангарного типу загальноосвітньої школи  с.Промінь та виготовлення проекто-кошторисної документації </t>
  </si>
  <si>
    <t>0117322</t>
  </si>
  <si>
    <t>7322</t>
  </si>
  <si>
    <t>Будівництво-1 медичних установ та закладів</t>
  </si>
  <si>
    <t>0117324</t>
  </si>
  <si>
    <t>7324</t>
  </si>
  <si>
    <t>Будівництво-1 установ та закладів культури</t>
  </si>
  <si>
    <t>0117325</t>
  </si>
  <si>
    <t>7325</t>
  </si>
  <si>
    <t>Будівництво-1 споруд, установ та закладів фізичної культури і спорту</t>
  </si>
  <si>
    <t>0117350</t>
  </si>
  <si>
    <t>7350</t>
  </si>
  <si>
    <t>Розроблення схем планування та забудови територій (містобудівної документації)</t>
  </si>
  <si>
    <t>0117461</t>
  </si>
  <si>
    <t>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</si>
  <si>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</si>
  <si>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</si>
  <si>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1011080</t>
  </si>
  <si>
    <t>1080</t>
  </si>
  <si>
    <t>0960</t>
  </si>
  <si>
    <t>Надання спеціальної освіти мистецькими школами</t>
  </si>
  <si>
    <t>капітальні трансферти населенню</t>
  </si>
  <si>
    <t>Добудова III черги загальноосвітньої школи I-III ст. села Боратин</t>
  </si>
  <si>
    <t>Капітальний ремонт (утеплення) дошкільного закладу с.Баїв</t>
  </si>
  <si>
    <t>Капітальний ремонт харчоблоку КЗЗСО «Ратнівський ліцей» та виготовлення проектно-кошторисної документації</t>
  </si>
  <si>
    <t>2020-2021</t>
  </si>
  <si>
    <t>Капітальний ремонт харчоблоку КЗЗСО «Гіркополонкіський ліцей» та коригування проектно-кошторисної документації</t>
  </si>
  <si>
    <t>Капітальний ремонт підвального приміщення Боратинської ЗОШ І-ІІІст., вул.Центральна, 6, с.Боратин Луцького району Волинської області</t>
  </si>
  <si>
    <t>Капітальний ремонт приміщень під класи загальноосвітньої школи I-III ст. села Рованці</t>
  </si>
  <si>
    <t>Капітальний ремонт фельшерсько-акушерського пункту с.Коршів</t>
  </si>
  <si>
    <t>Реконструкція адмінприміщення під амбулаторію в с.Гірка Полонка та виготовлення проектно-кошторисної документації</t>
  </si>
  <si>
    <t>Капітальний ремонт будинку культури с.Баківці</t>
  </si>
  <si>
    <t>Капітальний ремонт даху будинку культури с.Радомишль</t>
  </si>
  <si>
    <t xml:space="preserve">Виготовлення проектно-кошторисної документації на капітальний ремонт глядацької зали будинку культури с.Городище </t>
  </si>
  <si>
    <t>Виготовлення проекто-кошторисної документації на реконструкцію спортивного комплексу с.Боратин</t>
  </si>
  <si>
    <t>Розроблення  схем генерального плану типографо-геодезичних робіт</t>
  </si>
  <si>
    <t>Капітальне будівництво (придбання) житла</t>
  </si>
  <si>
    <t>Капітальний ремонт дороги по вул.Спортивній в с.Боратин та виготовлення проектно-кошторисної документації</t>
  </si>
  <si>
    <t>х</t>
  </si>
  <si>
    <t>в тому числі: залишки освітньої субвенції з державного бюджету місцевим бюджетам</t>
  </si>
  <si>
    <t>Виготовлення проектно-кошторисної документації на капітальний ремонт доріг</t>
  </si>
  <si>
    <t>Сергій ЯРУЧИК</t>
  </si>
  <si>
    <t>Реконструкція вуличного освітлення вул.Сонячна с.Суховоля</t>
  </si>
  <si>
    <t>Реконструкція мереж вуличного освітлення</t>
  </si>
  <si>
    <t xml:space="preserve">Капітальний ремонт харчоблоку КЗЗСО «Радомишльський ліцей» та виготовлення проекто-кошторисної документації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</si>
</sst>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;\-#,##0;#,&quot;-&quot;"/>
    <numFmt numFmtId="165" formatCode="#,##0.0;\-#,##0.0;#.0,&quot;-&quot;"/>
    <numFmt numFmtId="166" formatCode="#,##0.0_ ;\-#,##0.0\ "/>
    <numFmt numFmtId="167" formatCode="#,##0.0"/>
  </numFmts>
  <fonts count="20" x14ac:knownFonts="1">
    <font>
      <sz val="10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b/>
      <u/>
      <sz val="10"/>
      <color indexed="8"/>
      <name val="Calibri"/>
      <family val="2"/>
      <charset val="204"/>
    </font>
    <font>
      <sz val="8"/>
      <color indexed="8"/>
      <name val="Calibri"/>
      <family val="2"/>
      <charset val="204"/>
    </font>
    <font>
      <i/>
      <sz val="10"/>
      <color indexed="8"/>
      <name val="Calibri"/>
      <family val="2"/>
      <charset val="204"/>
    </font>
    <font>
      <sz val="10"/>
      <name val="Arial Cyr"/>
      <charset val="204"/>
    </font>
    <font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0"/>
      <name val="Helv"/>
      <charset val="204"/>
    </font>
    <font>
      <sz val="12"/>
      <color indexed="8"/>
      <name val="Times New Roman"/>
      <family val="1"/>
      <charset val="204"/>
    </font>
    <font>
      <sz val="8"/>
      <name val="Calibri"/>
      <family val="2"/>
      <charset val="204"/>
    </font>
    <font>
      <sz val="10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sz val="10"/>
      <color indexed="8"/>
      <name val="MS Sans Serif"/>
      <charset val="204"/>
    </font>
    <font>
      <b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5" fillId="0" borderId="0"/>
    <xf numFmtId="0" fontId="8" fillId="0" borderId="0"/>
    <xf numFmtId="0" fontId="13" fillId="0" borderId="0"/>
  </cellStyleXfs>
  <cellXfs count="99">
    <xf numFmtId="0" fontId="0" fillId="0" borderId="0" xfId="0"/>
    <xf numFmtId="0" fontId="2" fillId="0" borderId="0" xfId="0" quotePrefix="1" applyFont="1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/>
    <xf numFmtId="0" fontId="3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1" fillId="0" borderId="1" xfId="0" applyFont="1" applyBorder="1" applyAlignment="1">
      <alignment vertical="center" wrapText="1"/>
    </xf>
    <xf numFmtId="164" fontId="1" fillId="0" borderId="1" xfId="0" applyNumberFormat="1" applyFont="1" applyBorder="1" applyAlignment="1">
      <alignment horizontal="right" vertical="center" wrapText="1"/>
    </xf>
    <xf numFmtId="164" fontId="1" fillId="0" borderId="1" xfId="0" applyNumberFormat="1" applyFont="1" applyBorder="1" applyAlignment="1">
      <alignment horizontal="right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164" fontId="0" fillId="0" borderId="1" xfId="0" applyNumberFormat="1" applyBorder="1" applyAlignment="1">
      <alignment horizontal="right" vertical="center" wrapText="1"/>
    </xf>
    <xf numFmtId="164" fontId="0" fillId="0" borderId="1" xfId="0" applyNumberFormat="1" applyBorder="1" applyAlignment="1">
      <alignment horizontal="right" vertic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/>
    <xf numFmtId="164" fontId="1" fillId="2" borderId="1" xfId="0" applyNumberFormat="1" applyFont="1" applyFill="1" applyBorder="1" applyAlignment="1">
      <alignment horizontal="right"/>
    </xf>
    <xf numFmtId="0" fontId="6" fillId="3" borderId="0" xfId="0" applyFont="1" applyFill="1"/>
    <xf numFmtId="0" fontId="7" fillId="3" borderId="0" xfId="0" applyFont="1" applyFill="1" applyAlignment="1">
      <alignment horizontal="left"/>
    </xf>
    <xf numFmtId="0" fontId="6" fillId="0" borderId="0" xfId="0" applyFont="1"/>
    <xf numFmtId="0" fontId="1" fillId="3" borderId="1" xfId="0" quotePrefix="1" applyFont="1" applyFill="1" applyBorder="1" applyAlignment="1">
      <alignment horizontal="left" vertical="center" wrapText="1"/>
    </xf>
    <xf numFmtId="4" fontId="1" fillId="3" borderId="1" xfId="0" quotePrefix="1" applyNumberFormat="1" applyFont="1" applyFill="1" applyBorder="1" applyAlignment="1">
      <alignment vertical="center" wrapText="1"/>
    </xf>
    <xf numFmtId="0" fontId="0" fillId="0" borderId="1" xfId="0" applyBorder="1" applyAlignment="1">
      <alignment horizontal="left" vertical="center"/>
    </xf>
    <xf numFmtId="165" fontId="0" fillId="0" borderId="1" xfId="0" applyNumberFormat="1" applyBorder="1" applyAlignment="1">
      <alignment horizontal="right" vertical="center"/>
    </xf>
    <xf numFmtId="49" fontId="1" fillId="0" borderId="1" xfId="0" applyNumberFormat="1" applyFont="1" applyBorder="1" applyAlignment="1">
      <alignment vertical="center"/>
    </xf>
    <xf numFmtId="0" fontId="9" fillId="0" borderId="0" xfId="2" applyFont="1" applyAlignment="1"/>
    <xf numFmtId="0" fontId="0" fillId="3" borderId="1" xfId="0" applyFill="1" applyBorder="1" applyAlignment="1">
      <alignment vertical="center" wrapText="1"/>
    </xf>
    <xf numFmtId="164" fontId="0" fillId="3" borderId="1" xfId="0" applyNumberFormat="1" applyFill="1" applyBorder="1" applyAlignment="1">
      <alignment horizontal="right" vertical="center" wrapText="1"/>
    </xf>
    <xf numFmtId="165" fontId="0" fillId="3" borderId="1" xfId="0" applyNumberFormat="1" applyFill="1" applyBorder="1" applyAlignment="1">
      <alignment horizontal="right" vertical="center"/>
    </xf>
    <xf numFmtId="164" fontId="0" fillId="3" borderId="1" xfId="0" applyNumberFormat="1" applyFill="1" applyBorder="1" applyAlignment="1">
      <alignment horizontal="right" vertical="center"/>
    </xf>
    <xf numFmtId="0" fontId="0" fillId="3" borderId="0" xfId="0" applyFill="1"/>
    <xf numFmtId="49" fontId="11" fillId="0" borderId="1" xfId="0" applyNumberFormat="1" applyFont="1" applyBorder="1" applyAlignment="1">
      <alignment horizontal="left" vertical="top" wrapText="1"/>
    </xf>
    <xf numFmtId="49" fontId="11" fillId="4" borderId="1" xfId="0" applyNumberFormat="1" applyFont="1" applyFill="1" applyBorder="1" applyAlignment="1">
      <alignment horizontal="left" vertical="top" wrapText="1"/>
    </xf>
    <xf numFmtId="49" fontId="11" fillId="3" borderId="1" xfId="0" applyNumberFormat="1" applyFont="1" applyFill="1" applyBorder="1" applyAlignment="1">
      <alignment horizontal="left" vertical="top" wrapText="1"/>
    </xf>
    <xf numFmtId="0" fontId="11" fillId="0" borderId="1" xfId="0" applyFont="1" applyBorder="1" applyAlignment="1">
      <alignment vertical="top" wrapText="1"/>
    </xf>
    <xf numFmtId="49" fontId="11" fillId="0" borderId="1" xfId="0" applyNumberFormat="1" applyFont="1" applyBorder="1" applyAlignment="1">
      <alignment horizontal="justify" wrapText="1"/>
    </xf>
    <xf numFmtId="1" fontId="11" fillId="0" borderId="1" xfId="0" applyNumberFormat="1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0" fillId="4" borderId="0" xfId="0" applyFill="1"/>
    <xf numFmtId="167" fontId="6" fillId="0" borderId="1" xfId="3" applyNumberFormat="1" applyFont="1" applyFill="1" applyBorder="1" applyAlignment="1">
      <alignment horizontal="center" vertical="center"/>
    </xf>
    <xf numFmtId="167" fontId="6" fillId="0" borderId="4" xfId="3" applyNumberFormat="1" applyFont="1" applyFill="1" applyBorder="1" applyAlignment="1">
      <alignment horizontal="center" vertical="center"/>
    </xf>
    <xf numFmtId="0" fontId="14" fillId="0" borderId="1" xfId="0" applyFont="1" applyBorder="1" applyAlignment="1">
      <alignment vertical="top" wrapText="1"/>
    </xf>
    <xf numFmtId="167" fontId="7" fillId="0" borderId="1" xfId="3" applyNumberFormat="1" applyFont="1" applyFill="1" applyBorder="1" applyAlignment="1">
      <alignment horizontal="center" vertical="center"/>
    </xf>
    <xf numFmtId="0" fontId="12" fillId="3" borderId="0" xfId="0" applyFont="1" applyFill="1"/>
    <xf numFmtId="49" fontId="14" fillId="3" borderId="1" xfId="0" applyNumberFormat="1" applyFont="1" applyFill="1" applyBorder="1" applyAlignment="1">
      <alignment horizontal="left" vertical="top" wrapText="1"/>
    </xf>
    <xf numFmtId="49" fontId="14" fillId="0" borderId="1" xfId="0" applyNumberFormat="1" applyFont="1" applyBorder="1" applyAlignment="1">
      <alignment horizontal="left" vertical="top" wrapText="1"/>
    </xf>
    <xf numFmtId="0" fontId="12" fillId="0" borderId="0" xfId="0" applyFont="1"/>
    <xf numFmtId="167" fontId="7" fillId="4" borderId="1" xfId="3" applyNumberFormat="1" applyFont="1" applyFill="1" applyBorder="1" applyAlignment="1">
      <alignment horizontal="center" vertical="center"/>
    </xf>
    <xf numFmtId="1" fontId="14" fillId="0" borderId="1" xfId="0" applyNumberFormat="1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49" fontId="15" fillId="0" borderId="1" xfId="0" applyNumberFormat="1" applyFont="1" applyBorder="1" applyAlignment="1">
      <alignment vertical="center"/>
    </xf>
    <xf numFmtId="0" fontId="15" fillId="0" borderId="1" xfId="0" applyFont="1" applyBorder="1" applyAlignment="1">
      <alignment vertical="center" wrapText="1"/>
    </xf>
    <xf numFmtId="4" fontId="16" fillId="4" borderId="1" xfId="0" applyNumberFormat="1" applyFont="1" applyFill="1" applyBorder="1" applyAlignment="1">
      <alignment horizontal="center" vertical="center" wrapText="1"/>
    </xf>
    <xf numFmtId="0" fontId="17" fillId="0" borderId="1" xfId="0" applyFont="1" applyBorder="1" applyAlignment="1">
      <alignment vertical="center"/>
    </xf>
    <xf numFmtId="0" fontId="17" fillId="0" borderId="1" xfId="0" applyFont="1" applyBorder="1" applyAlignment="1">
      <alignment vertical="center" wrapText="1"/>
    </xf>
    <xf numFmtId="0" fontId="18" fillId="0" borderId="1" xfId="0" applyFont="1" applyBorder="1" applyAlignment="1">
      <alignment horizontal="center" vertical="center" wrapText="1"/>
    </xf>
    <xf numFmtId="4" fontId="17" fillId="4" borderId="1" xfId="0" applyNumberFormat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vertical="center"/>
    </xf>
    <xf numFmtId="0" fontId="16" fillId="0" borderId="1" xfId="0" applyFont="1" applyBorder="1" applyAlignment="1">
      <alignment vertical="center" wrapText="1"/>
    </xf>
    <xf numFmtId="0" fontId="17" fillId="0" borderId="1" xfId="0" applyFont="1" applyBorder="1" applyAlignment="1">
      <alignment horizontal="center" vertical="center" wrapText="1"/>
    </xf>
    <xf numFmtId="166" fontId="17" fillId="3" borderId="1" xfId="0" applyNumberFormat="1" applyFont="1" applyFill="1" applyBorder="1" applyAlignment="1">
      <alignment horizontal="center" vertical="center"/>
    </xf>
    <xf numFmtId="164" fontId="17" fillId="0" borderId="1" xfId="0" applyNumberFormat="1" applyFont="1" applyBorder="1" applyAlignment="1">
      <alignment horizontal="center" vertical="center"/>
    </xf>
    <xf numFmtId="0" fontId="16" fillId="4" borderId="1" xfId="0" applyFont="1" applyFill="1" applyBorder="1" applyAlignment="1">
      <alignment vertical="center" wrapText="1"/>
    </xf>
    <xf numFmtId="164" fontId="16" fillId="4" borderId="1" xfId="0" applyNumberFormat="1" applyFont="1" applyFill="1" applyBorder="1" applyAlignment="1">
      <alignment horizontal="center" vertical="center" wrapText="1"/>
    </xf>
    <xf numFmtId="0" fontId="16" fillId="0" borderId="2" xfId="0" applyFont="1" applyBorder="1" applyAlignment="1">
      <alignment vertical="center"/>
    </xf>
    <xf numFmtId="0" fontId="16" fillId="0" borderId="2" xfId="0" applyFont="1" applyBorder="1" applyAlignment="1">
      <alignment vertical="center" wrapText="1"/>
    </xf>
    <xf numFmtId="165" fontId="17" fillId="0" borderId="1" xfId="0" applyNumberFormat="1" applyFont="1" applyBorder="1" applyAlignment="1">
      <alignment horizontal="center" vertical="center"/>
    </xf>
    <xf numFmtId="0" fontId="17" fillId="3" borderId="1" xfId="0" applyFont="1" applyFill="1" applyBorder="1" applyAlignment="1">
      <alignment vertical="center" wrapText="1"/>
    </xf>
    <xf numFmtId="0" fontId="17" fillId="3" borderId="1" xfId="0" applyFont="1" applyFill="1" applyBorder="1" applyAlignment="1">
      <alignment horizontal="center" vertical="center" wrapText="1"/>
    </xf>
    <xf numFmtId="164" fontId="17" fillId="3" borderId="1" xfId="0" applyNumberFormat="1" applyFont="1" applyFill="1" applyBorder="1" applyAlignment="1">
      <alignment horizontal="center" vertical="center"/>
    </xf>
    <xf numFmtId="0" fontId="17" fillId="4" borderId="2" xfId="0" applyFont="1" applyFill="1" applyBorder="1" applyAlignment="1">
      <alignment vertical="center"/>
    </xf>
    <xf numFmtId="0" fontId="17" fillId="4" borderId="2" xfId="0" applyFont="1" applyFill="1" applyBorder="1" applyAlignment="1">
      <alignment vertical="center" wrapText="1"/>
    </xf>
    <xf numFmtId="0" fontId="17" fillId="4" borderId="1" xfId="0" applyFont="1" applyFill="1" applyBorder="1" applyAlignment="1">
      <alignment horizontal="center" vertical="center" wrapText="1"/>
    </xf>
    <xf numFmtId="166" fontId="17" fillId="4" borderId="1" xfId="0" applyNumberFormat="1" applyFont="1" applyFill="1" applyBorder="1" applyAlignment="1">
      <alignment horizontal="center" vertical="center"/>
    </xf>
    <xf numFmtId="164" fontId="17" fillId="4" borderId="1" xfId="0" applyNumberFormat="1" applyFont="1" applyFill="1" applyBorder="1" applyAlignment="1">
      <alignment horizontal="center" vertical="center"/>
    </xf>
    <xf numFmtId="164" fontId="17" fillId="3" borderId="1" xfId="0" applyNumberFormat="1" applyFont="1" applyFill="1" applyBorder="1" applyAlignment="1">
      <alignment horizontal="center" vertical="center" wrapText="1"/>
    </xf>
    <xf numFmtId="0" fontId="17" fillId="0" borderId="3" xfId="0" applyFont="1" applyBorder="1" applyAlignment="1">
      <alignment horizontal="left" vertical="center"/>
    </xf>
    <xf numFmtId="0" fontId="17" fillId="0" borderId="3" xfId="0" applyFont="1" applyBorder="1" applyAlignment="1">
      <alignment horizontal="left" vertical="center" wrapText="1"/>
    </xf>
    <xf numFmtId="0" fontId="15" fillId="3" borderId="1" xfId="0" quotePrefix="1" applyFont="1" applyFill="1" applyBorder="1" applyAlignment="1">
      <alignment horizontal="left" vertical="center" wrapText="1"/>
    </xf>
    <xf numFmtId="4" fontId="15" fillId="3" borderId="1" xfId="0" quotePrefix="1" applyNumberFormat="1" applyFont="1" applyFill="1" applyBorder="1" applyAlignment="1">
      <alignment vertical="center" wrapText="1"/>
    </xf>
    <xf numFmtId="164" fontId="15" fillId="0" borderId="1" xfId="0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/>
    </xf>
    <xf numFmtId="0" fontId="15" fillId="4" borderId="1" xfId="0" applyFont="1" applyFill="1" applyBorder="1" applyAlignment="1">
      <alignment horizontal="center"/>
    </xf>
    <xf numFmtId="0" fontId="15" fillId="4" borderId="1" xfId="0" applyFont="1" applyFill="1" applyBorder="1"/>
    <xf numFmtId="164" fontId="15" fillId="4" borderId="1" xfId="0" applyNumberFormat="1" applyFont="1" applyFill="1" applyBorder="1" applyAlignment="1">
      <alignment horizontal="center"/>
    </xf>
    <xf numFmtId="0" fontId="19" fillId="0" borderId="1" xfId="0" applyFont="1" applyBorder="1" applyAlignment="1">
      <alignment horizontal="center" vertical="top" wrapText="1"/>
    </xf>
    <xf numFmtId="0" fontId="17" fillId="0" borderId="1" xfId="0" applyFont="1" applyBorder="1" applyAlignment="1">
      <alignment horizontal="center" vertical="top" wrapText="1"/>
    </xf>
    <xf numFmtId="164" fontId="17" fillId="4" borderId="1" xfId="0" applyNumberFormat="1" applyFont="1" applyFill="1" applyBorder="1" applyAlignment="1">
      <alignment horizontal="center" vertical="center" wrapText="1"/>
    </xf>
    <xf numFmtId="0" fontId="17" fillId="0" borderId="2" xfId="0" applyFont="1" applyBorder="1" applyAlignment="1">
      <alignment vertical="center"/>
    </xf>
    <xf numFmtId="0" fontId="17" fillId="0" borderId="2" xfId="0" applyFont="1" applyBorder="1" applyAlignment="1">
      <alignment vertical="center" wrapText="1"/>
    </xf>
    <xf numFmtId="49" fontId="11" fillId="0" borderId="1" xfId="0" quotePrefix="1" applyNumberFormat="1" applyFont="1" applyBorder="1" applyAlignment="1">
      <alignment horizontal="left" vertical="top" wrapText="1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9" fillId="0" borderId="0" xfId="2" applyFont="1" applyAlignment="1">
      <alignment horizontal="left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9" fillId="0" borderId="0" xfId="2" applyFont="1" applyAlignment="1">
      <alignment horizontal="left" wrapText="1"/>
    </xf>
    <xf numFmtId="0" fontId="6" fillId="0" borderId="0" xfId="0" applyFont="1" applyAlignment="1">
      <alignment horizontal="center"/>
    </xf>
  </cellXfs>
  <cellStyles count="4">
    <cellStyle name="Звичайний" xfId="0" builtinId="0"/>
    <cellStyle name="Звичайний 2" xfId="1"/>
    <cellStyle name="Звичайний 3" xfId="3"/>
    <cellStyle name="Обычный_Лист1_Лист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6"/>
  <sheetViews>
    <sheetView topLeftCell="A13" zoomScaleNormal="100" workbookViewId="0">
      <selection activeCell="H19" sqref="H19"/>
    </sheetView>
  </sheetViews>
  <sheetFormatPr defaultRowHeight="13.8" x14ac:dyDescent="0.3"/>
  <cols>
    <col min="1" max="3" width="12" customWidth="1"/>
    <col min="4" max="4" width="38.6640625" customWidth="1"/>
    <col min="5" max="5" width="38" customWidth="1"/>
    <col min="6" max="8" width="13.6640625" customWidth="1"/>
    <col min="9" max="9" width="21.33203125" customWidth="1"/>
    <col min="10" max="10" width="14" customWidth="1"/>
  </cols>
  <sheetData>
    <row r="1" spans="1:11" ht="15.6" x14ac:dyDescent="0.3">
      <c r="G1" s="24" t="s">
        <v>46</v>
      </c>
      <c r="H1" s="24"/>
      <c r="I1" s="24"/>
      <c r="J1" s="24"/>
    </row>
    <row r="2" spans="1:11" ht="16.2" customHeight="1" x14ac:dyDescent="0.3">
      <c r="G2" s="92" t="s">
        <v>47</v>
      </c>
      <c r="H2" s="92"/>
      <c r="I2" s="92"/>
      <c r="J2" s="92"/>
      <c r="K2" s="24"/>
    </row>
    <row r="3" spans="1:11" ht="16.2" customHeight="1" x14ac:dyDescent="0.3">
      <c r="G3" s="92" t="s">
        <v>48</v>
      </c>
      <c r="H3" s="92"/>
      <c r="I3" s="92"/>
      <c r="J3" s="92"/>
      <c r="K3" s="24"/>
    </row>
    <row r="4" spans="1:11" ht="19.2" customHeight="1" x14ac:dyDescent="0.3">
      <c r="G4" s="97" t="s">
        <v>39</v>
      </c>
      <c r="H4" s="97"/>
      <c r="I4" s="97"/>
      <c r="J4" s="97"/>
    </row>
    <row r="6" spans="1:11" ht="17.399999999999999" x14ac:dyDescent="0.3">
      <c r="A6" s="91" t="s">
        <v>49</v>
      </c>
      <c r="B6" s="91"/>
      <c r="C6" s="91"/>
      <c r="D6" s="91"/>
      <c r="E6" s="91"/>
      <c r="F6" s="91"/>
      <c r="G6" s="91"/>
      <c r="H6" s="91"/>
      <c r="I6" s="91"/>
      <c r="J6" s="91"/>
    </row>
    <row r="7" spans="1:11" ht="22.2" customHeight="1" x14ac:dyDescent="0.3">
      <c r="A7" s="91" t="s">
        <v>50</v>
      </c>
      <c r="B7" s="91"/>
      <c r="C7" s="91"/>
      <c r="D7" s="91"/>
      <c r="E7" s="91"/>
      <c r="F7" s="91"/>
      <c r="G7" s="91"/>
      <c r="H7" s="91"/>
      <c r="I7" s="91"/>
      <c r="J7" s="91"/>
    </row>
    <row r="8" spans="1:11" s="18" customFormat="1" ht="18" x14ac:dyDescent="0.35">
      <c r="A8" s="91" t="s">
        <v>0</v>
      </c>
      <c r="B8" s="98"/>
      <c r="C8" s="98"/>
      <c r="D8" s="98"/>
      <c r="E8" s="98"/>
      <c r="F8" s="98"/>
      <c r="G8" s="98"/>
      <c r="H8" s="98"/>
      <c r="I8" s="98"/>
      <c r="J8" s="98"/>
    </row>
    <row r="9" spans="1:11" s="18" customFormat="1" ht="18" x14ac:dyDescent="0.35">
      <c r="A9" s="91" t="s">
        <v>1</v>
      </c>
      <c r="B9" s="98"/>
      <c r="C9" s="98"/>
      <c r="D9" s="98"/>
      <c r="E9" s="98"/>
      <c r="F9" s="98"/>
      <c r="G9" s="98"/>
      <c r="H9" s="98"/>
      <c r="I9" s="98"/>
      <c r="J9" s="98"/>
    </row>
    <row r="10" spans="1:11" x14ac:dyDescent="0.3">
      <c r="A10" s="1" t="s">
        <v>2</v>
      </c>
    </row>
    <row r="11" spans="1:11" x14ac:dyDescent="0.3">
      <c r="A11" t="s">
        <v>3</v>
      </c>
      <c r="J11" s="2" t="s">
        <v>4</v>
      </c>
    </row>
    <row r="12" spans="1:11" ht="82.8" x14ac:dyDescent="0.3">
      <c r="A12" s="4" t="s">
        <v>5</v>
      </c>
      <c r="B12" s="4" t="s">
        <v>6</v>
      </c>
      <c r="C12" s="4" t="s">
        <v>7</v>
      </c>
      <c r="D12" s="5" t="s">
        <v>8</v>
      </c>
      <c r="E12" s="5" t="s">
        <v>9</v>
      </c>
      <c r="F12" s="5" t="s">
        <v>10</v>
      </c>
      <c r="G12" s="5" t="s">
        <v>11</v>
      </c>
      <c r="H12" s="5" t="s">
        <v>12</v>
      </c>
      <c r="I12" s="5" t="s">
        <v>13</v>
      </c>
      <c r="J12" s="5" t="s">
        <v>12</v>
      </c>
    </row>
    <row r="13" spans="1:11" x14ac:dyDescent="0.3">
      <c r="A13" s="5">
        <v>1</v>
      </c>
      <c r="B13" s="5">
        <v>2</v>
      </c>
      <c r="C13" s="5">
        <v>3</v>
      </c>
      <c r="D13" s="5">
        <v>4</v>
      </c>
      <c r="E13" s="5">
        <v>5</v>
      </c>
      <c r="F13" s="5">
        <v>6</v>
      </c>
      <c r="G13" s="5">
        <v>7</v>
      </c>
      <c r="H13" s="5">
        <v>8</v>
      </c>
      <c r="I13" s="5">
        <v>9</v>
      </c>
      <c r="J13" s="5">
        <v>10</v>
      </c>
    </row>
    <row r="14" spans="1:11" ht="18.75" customHeight="1" x14ac:dyDescent="0.3">
      <c r="A14" s="23" t="s">
        <v>14</v>
      </c>
      <c r="B14" s="6" t="s">
        <v>15</v>
      </c>
      <c r="C14" s="6" t="s">
        <v>15</v>
      </c>
      <c r="D14" s="6" t="s">
        <v>16</v>
      </c>
      <c r="E14" s="6" t="s">
        <v>15</v>
      </c>
      <c r="F14" s="6" t="s">
        <v>15</v>
      </c>
      <c r="G14" s="7">
        <f>G15</f>
        <v>7588228</v>
      </c>
      <c r="H14" s="7"/>
      <c r="I14" s="7">
        <f>I15</f>
        <v>3433081</v>
      </c>
      <c r="J14" s="8">
        <v>0</v>
      </c>
    </row>
    <row r="15" spans="1:11" ht="18.75" customHeight="1" x14ac:dyDescent="0.3">
      <c r="A15" s="23" t="s">
        <v>43</v>
      </c>
      <c r="B15" s="6" t="s">
        <v>15</v>
      </c>
      <c r="C15" s="6" t="s">
        <v>15</v>
      </c>
      <c r="D15" s="6" t="s">
        <v>16</v>
      </c>
      <c r="E15" s="6" t="s">
        <v>15</v>
      </c>
      <c r="F15" s="6" t="s">
        <v>15</v>
      </c>
      <c r="G15" s="7">
        <f>SUM(G16:G19)</f>
        <v>7588228</v>
      </c>
      <c r="H15" s="7"/>
      <c r="I15" s="7">
        <f>SUM(I16:I19)</f>
        <v>3433081</v>
      </c>
      <c r="J15" s="8">
        <v>0</v>
      </c>
    </row>
    <row r="16" spans="1:11" ht="18.75" customHeight="1" x14ac:dyDescent="0.3">
      <c r="A16" s="9" t="s">
        <v>21</v>
      </c>
      <c r="B16" s="10" t="s">
        <v>22</v>
      </c>
      <c r="C16" s="10" t="s">
        <v>23</v>
      </c>
      <c r="D16" s="10" t="s">
        <v>24</v>
      </c>
      <c r="E16" s="10" t="s">
        <v>20</v>
      </c>
      <c r="F16" s="10"/>
      <c r="G16" s="11">
        <v>0</v>
      </c>
      <c r="H16" s="12">
        <v>0</v>
      </c>
      <c r="I16" s="12">
        <v>200000</v>
      </c>
      <c r="J16" s="12">
        <v>0</v>
      </c>
    </row>
    <row r="17" spans="1:10" ht="55.2" x14ac:dyDescent="0.3">
      <c r="A17" s="93" t="s">
        <v>25</v>
      </c>
      <c r="B17" s="95" t="s">
        <v>26</v>
      </c>
      <c r="C17" s="95" t="s">
        <v>27</v>
      </c>
      <c r="D17" s="95" t="s">
        <v>42</v>
      </c>
      <c r="E17" s="10" t="s">
        <v>28</v>
      </c>
      <c r="F17" s="10" t="s">
        <v>29</v>
      </c>
      <c r="G17" s="11">
        <v>7291701</v>
      </c>
      <c r="H17" s="22">
        <v>19.600000000000001</v>
      </c>
      <c r="I17" s="12">
        <v>1396986</v>
      </c>
      <c r="J17" s="12">
        <v>100</v>
      </c>
    </row>
    <row r="18" spans="1:10" s="29" customFormat="1" ht="69" x14ac:dyDescent="0.3">
      <c r="A18" s="94"/>
      <c r="B18" s="96"/>
      <c r="C18" s="96"/>
      <c r="D18" s="96"/>
      <c r="E18" s="25" t="s">
        <v>51</v>
      </c>
      <c r="F18" s="25" t="s">
        <v>29</v>
      </c>
      <c r="G18" s="26">
        <f>296527</f>
        <v>296527</v>
      </c>
      <c r="H18" s="27">
        <v>0</v>
      </c>
      <c r="I18" s="28">
        <v>336095</v>
      </c>
      <c r="J18" s="28">
        <v>100</v>
      </c>
    </row>
    <row r="19" spans="1:10" ht="41.4" x14ac:dyDescent="0.3">
      <c r="A19" s="9" t="s">
        <v>30</v>
      </c>
      <c r="B19" s="10" t="s">
        <v>31</v>
      </c>
      <c r="C19" s="10" t="s">
        <v>32</v>
      </c>
      <c r="D19" s="10" t="s">
        <v>33</v>
      </c>
      <c r="E19" s="10" t="s">
        <v>34</v>
      </c>
      <c r="F19" s="10"/>
      <c r="G19" s="11">
        <v>0</v>
      </c>
      <c r="H19" s="12">
        <v>0</v>
      </c>
      <c r="I19" s="12">
        <v>1500000</v>
      </c>
      <c r="J19" s="12">
        <v>0</v>
      </c>
    </row>
    <row r="20" spans="1:10" s="3" customFormat="1" ht="27.6" x14ac:dyDescent="0.3">
      <c r="A20" s="19" t="s">
        <v>44</v>
      </c>
      <c r="B20" s="6"/>
      <c r="C20" s="6"/>
      <c r="D20" s="20" t="s">
        <v>41</v>
      </c>
      <c r="E20" s="6"/>
      <c r="F20" s="6"/>
      <c r="G20" s="7">
        <f>G22</f>
        <v>0</v>
      </c>
      <c r="H20" s="7">
        <f>H22</f>
        <v>0</v>
      </c>
      <c r="I20" s="7">
        <f>I22</f>
        <v>50000</v>
      </c>
      <c r="J20" s="8"/>
    </row>
    <row r="21" spans="1:10" s="3" customFormat="1" ht="27.6" x14ac:dyDescent="0.3">
      <c r="A21" s="19" t="s">
        <v>40</v>
      </c>
      <c r="B21" s="6"/>
      <c r="C21" s="6"/>
      <c r="D21" s="20" t="s">
        <v>41</v>
      </c>
      <c r="E21" s="6"/>
      <c r="F21" s="6"/>
      <c r="G21" s="7"/>
      <c r="H21" s="7" t="s">
        <v>45</v>
      </c>
      <c r="I21" s="7">
        <f>I22</f>
        <v>50000</v>
      </c>
      <c r="J21" s="8"/>
    </row>
    <row r="22" spans="1:10" ht="15" customHeight="1" x14ac:dyDescent="0.3">
      <c r="A22" s="21">
        <v>1014030</v>
      </c>
      <c r="B22" s="10" t="s">
        <v>17</v>
      </c>
      <c r="C22" s="10" t="s">
        <v>18</v>
      </c>
      <c r="D22" s="10" t="s">
        <v>19</v>
      </c>
      <c r="E22" s="10" t="s">
        <v>20</v>
      </c>
      <c r="F22" s="10"/>
      <c r="G22" s="11">
        <v>0</v>
      </c>
      <c r="H22" s="12">
        <v>0</v>
      </c>
      <c r="I22" s="12">
        <v>50000</v>
      </c>
      <c r="J22" s="12">
        <v>0</v>
      </c>
    </row>
    <row r="23" spans="1:10" ht="23.25" customHeight="1" x14ac:dyDescent="0.3">
      <c r="A23" s="13" t="s">
        <v>36</v>
      </c>
      <c r="B23" s="13" t="s">
        <v>36</v>
      </c>
      <c r="C23" s="13" t="s">
        <v>36</v>
      </c>
      <c r="D23" s="14" t="s">
        <v>35</v>
      </c>
      <c r="E23" s="14" t="s">
        <v>36</v>
      </c>
      <c r="F23" s="14" t="s">
        <v>36</v>
      </c>
      <c r="G23" s="15">
        <f>G14+G20</f>
        <v>7588228</v>
      </c>
      <c r="H23" s="15" t="s">
        <v>36</v>
      </c>
      <c r="I23" s="15">
        <f>I14+I20</f>
        <v>3483081</v>
      </c>
      <c r="J23" s="15" t="s">
        <v>36</v>
      </c>
    </row>
    <row r="25" spans="1:10" x14ac:dyDescent="0.3">
      <c r="A25" s="90"/>
      <c r="B25" s="90"/>
      <c r="C25" s="90"/>
      <c r="D25" s="90"/>
      <c r="E25" s="90"/>
      <c r="F25" s="90"/>
      <c r="G25" s="90"/>
      <c r="H25" s="90"/>
      <c r="I25" s="90"/>
      <c r="J25" s="90"/>
    </row>
    <row r="26" spans="1:10" ht="18" x14ac:dyDescent="0.35">
      <c r="A26" s="17" t="s">
        <v>37</v>
      </c>
      <c r="B26" s="17"/>
      <c r="C26" s="16"/>
      <c r="D26" s="16"/>
      <c r="E26" s="17"/>
      <c r="F26" s="16"/>
      <c r="G26" s="16"/>
      <c r="I26" s="17" t="s">
        <v>38</v>
      </c>
    </row>
  </sheetData>
  <mergeCells count="12">
    <mergeCell ref="A25:J25"/>
    <mergeCell ref="A7:J7"/>
    <mergeCell ref="G2:J2"/>
    <mergeCell ref="A17:A18"/>
    <mergeCell ref="B17:B18"/>
    <mergeCell ref="C17:C18"/>
    <mergeCell ref="D17:D18"/>
    <mergeCell ref="A6:J6"/>
    <mergeCell ref="G4:J4"/>
    <mergeCell ref="G3:J3"/>
    <mergeCell ref="A8:J8"/>
    <mergeCell ref="A9:J9"/>
  </mergeCells>
  <phoneticPr fontId="10" type="noConversion"/>
  <pageMargins left="0.196850393700787" right="0.196850393700787" top="0.39370078740157499" bottom="0.196850393700787" header="0" footer="0"/>
  <pageSetup paperSize="9" scale="85" fitToHeight="50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71"/>
  <sheetViews>
    <sheetView tabSelected="1" zoomScaleNormal="100" workbookViewId="0">
      <pane xSplit="5" ySplit="13" topLeftCell="F56" activePane="bottomRight" state="frozen"/>
      <selection pane="topRight" activeCell="F1" sqref="F1"/>
      <selection pane="bottomLeft" activeCell="A14" sqref="A14"/>
      <selection pane="bottomRight" activeCell="H61" sqref="H61"/>
    </sheetView>
  </sheetViews>
  <sheetFormatPr defaultRowHeight="13.8" x14ac:dyDescent="0.3"/>
  <cols>
    <col min="1" max="3" width="12" customWidth="1"/>
    <col min="4" max="4" width="38.6640625" customWidth="1"/>
    <col min="5" max="5" width="38" customWidth="1"/>
    <col min="6" max="8" width="13.6640625" customWidth="1"/>
    <col min="9" max="9" width="21.33203125" customWidth="1"/>
    <col min="10" max="10" width="14" customWidth="1"/>
  </cols>
  <sheetData>
    <row r="1" spans="1:11" ht="15.6" x14ac:dyDescent="0.3">
      <c r="G1" s="24" t="s">
        <v>46</v>
      </c>
      <c r="H1" s="24"/>
      <c r="I1" s="24"/>
      <c r="J1" s="24"/>
    </row>
    <row r="2" spans="1:11" ht="16.2" customHeight="1" x14ac:dyDescent="0.3">
      <c r="G2" s="92" t="s">
        <v>47</v>
      </c>
      <c r="H2" s="92"/>
      <c r="I2" s="92"/>
      <c r="J2" s="92"/>
      <c r="K2" s="24"/>
    </row>
    <row r="3" spans="1:11" ht="16.2" customHeight="1" x14ac:dyDescent="0.3">
      <c r="G3" s="92" t="s">
        <v>48</v>
      </c>
      <c r="H3" s="92"/>
      <c r="I3" s="92"/>
      <c r="J3" s="92"/>
      <c r="K3" s="24"/>
    </row>
    <row r="4" spans="1:11" ht="19.2" customHeight="1" x14ac:dyDescent="0.3">
      <c r="G4" s="97" t="s">
        <v>39</v>
      </c>
      <c r="H4" s="97"/>
      <c r="I4" s="97"/>
      <c r="J4" s="97"/>
    </row>
    <row r="6" spans="1:11" ht="17.399999999999999" x14ac:dyDescent="0.3">
      <c r="A6" s="91" t="s">
        <v>49</v>
      </c>
      <c r="B6" s="91"/>
      <c r="C6" s="91"/>
      <c r="D6" s="91"/>
      <c r="E6" s="91"/>
      <c r="F6" s="91"/>
      <c r="G6" s="91"/>
      <c r="H6" s="91"/>
      <c r="I6" s="91"/>
      <c r="J6" s="91"/>
    </row>
    <row r="7" spans="1:11" ht="22.2" customHeight="1" x14ac:dyDescent="0.3">
      <c r="A7" s="91" t="s">
        <v>50</v>
      </c>
      <c r="B7" s="91"/>
      <c r="C7" s="91"/>
      <c r="D7" s="91"/>
      <c r="E7" s="91"/>
      <c r="F7" s="91"/>
      <c r="G7" s="91"/>
      <c r="H7" s="91"/>
      <c r="I7" s="91"/>
      <c r="J7" s="91"/>
    </row>
    <row r="8" spans="1:11" s="18" customFormat="1" ht="18" x14ac:dyDescent="0.35">
      <c r="A8" s="91" t="s">
        <v>0</v>
      </c>
      <c r="B8" s="98"/>
      <c r="C8" s="98"/>
      <c r="D8" s="98"/>
      <c r="E8" s="98"/>
      <c r="F8" s="98"/>
      <c r="G8" s="98"/>
      <c r="H8" s="98"/>
      <c r="I8" s="98"/>
      <c r="J8" s="98"/>
    </row>
    <row r="9" spans="1:11" s="18" customFormat="1" ht="18" x14ac:dyDescent="0.35">
      <c r="A9" s="91" t="s">
        <v>1</v>
      </c>
      <c r="B9" s="98"/>
      <c r="C9" s="98"/>
      <c r="D9" s="98"/>
      <c r="E9" s="98"/>
      <c r="F9" s="98"/>
      <c r="G9" s="98"/>
      <c r="H9" s="98"/>
      <c r="I9" s="98"/>
      <c r="J9" s="98"/>
    </row>
    <row r="10" spans="1:11" x14ac:dyDescent="0.3">
      <c r="A10" s="1" t="s">
        <v>2</v>
      </c>
    </row>
    <row r="11" spans="1:11" x14ac:dyDescent="0.3">
      <c r="A11" t="s">
        <v>3</v>
      </c>
      <c r="J11" s="2" t="s">
        <v>4</v>
      </c>
    </row>
    <row r="12" spans="1:11" ht="79.2" x14ac:dyDescent="0.3">
      <c r="A12" s="84" t="s">
        <v>5</v>
      </c>
      <c r="B12" s="84" t="s">
        <v>6</v>
      </c>
      <c r="C12" s="84" t="s">
        <v>7</v>
      </c>
      <c r="D12" s="85" t="s">
        <v>8</v>
      </c>
      <c r="E12" s="85" t="s">
        <v>9</v>
      </c>
      <c r="F12" s="85" t="s">
        <v>10</v>
      </c>
      <c r="G12" s="85" t="s">
        <v>11</v>
      </c>
      <c r="H12" s="85" t="s">
        <v>12</v>
      </c>
      <c r="I12" s="85" t="s">
        <v>13</v>
      </c>
      <c r="J12" s="85" t="s">
        <v>12</v>
      </c>
    </row>
    <row r="13" spans="1:11" x14ac:dyDescent="0.3">
      <c r="A13" s="5">
        <v>1</v>
      </c>
      <c r="B13" s="5">
        <v>2</v>
      </c>
      <c r="C13" s="5">
        <v>3</v>
      </c>
      <c r="D13" s="5">
        <v>4</v>
      </c>
      <c r="E13" s="5">
        <v>5</v>
      </c>
      <c r="F13" s="5">
        <v>6</v>
      </c>
      <c r="G13" s="5">
        <v>7</v>
      </c>
      <c r="H13" s="5">
        <v>8</v>
      </c>
      <c r="I13" s="5">
        <v>9</v>
      </c>
      <c r="J13" s="5">
        <v>10</v>
      </c>
    </row>
    <row r="14" spans="1:11" ht="18.75" customHeight="1" x14ac:dyDescent="0.3">
      <c r="A14" s="49" t="s">
        <v>14</v>
      </c>
      <c r="B14" s="50" t="s">
        <v>15</v>
      </c>
      <c r="C14" s="50" t="s">
        <v>15</v>
      </c>
      <c r="D14" s="50" t="s">
        <v>16</v>
      </c>
      <c r="E14" s="50" t="s">
        <v>15</v>
      </c>
      <c r="F14" s="39" t="s">
        <v>110</v>
      </c>
      <c r="G14" s="51">
        <f>G15</f>
        <v>48769857</v>
      </c>
      <c r="H14" s="39" t="s">
        <v>110</v>
      </c>
      <c r="I14" s="51">
        <f>I15</f>
        <v>44686456</v>
      </c>
      <c r="J14" s="39" t="s">
        <v>110</v>
      </c>
    </row>
    <row r="15" spans="1:11" ht="18.75" customHeight="1" x14ac:dyDescent="0.3">
      <c r="A15" s="49" t="s">
        <v>43</v>
      </c>
      <c r="B15" s="50" t="s">
        <v>15</v>
      </c>
      <c r="C15" s="50" t="s">
        <v>15</v>
      </c>
      <c r="D15" s="50" t="s">
        <v>16</v>
      </c>
      <c r="E15" s="50" t="s">
        <v>15</v>
      </c>
      <c r="F15" s="39" t="s">
        <v>110</v>
      </c>
      <c r="G15" s="51">
        <f>G16+G17+G18+G19+G22+G29+G46+G49+G53+G55+G57+G60</f>
        <v>48769857</v>
      </c>
      <c r="H15" s="39" t="s">
        <v>110</v>
      </c>
      <c r="I15" s="51">
        <f>I16+I17+I18+I19+I22+I29+I46+I49+I53+I55+I57+I60</f>
        <v>44686456</v>
      </c>
      <c r="J15" s="38" t="s">
        <v>110</v>
      </c>
    </row>
    <row r="16" spans="1:11" ht="29.4" customHeight="1" x14ac:dyDescent="0.3">
      <c r="A16" s="52" t="s">
        <v>52</v>
      </c>
      <c r="B16" s="53" t="s">
        <v>53</v>
      </c>
      <c r="C16" s="53" t="s">
        <v>54</v>
      </c>
      <c r="D16" s="30" t="s">
        <v>55</v>
      </c>
      <c r="E16" s="30" t="s">
        <v>20</v>
      </c>
      <c r="F16" s="54">
        <v>2021</v>
      </c>
      <c r="G16" s="55">
        <v>80000</v>
      </c>
      <c r="H16" s="39" t="s">
        <v>110</v>
      </c>
      <c r="I16" s="55">
        <v>80000</v>
      </c>
      <c r="J16" s="38" t="s">
        <v>110</v>
      </c>
    </row>
    <row r="17" spans="1:10" ht="28.8" customHeight="1" x14ac:dyDescent="0.3">
      <c r="A17" s="52" t="s">
        <v>56</v>
      </c>
      <c r="B17" s="53" t="s">
        <v>57</v>
      </c>
      <c r="C17" s="53" t="s">
        <v>58</v>
      </c>
      <c r="D17" s="30" t="s">
        <v>59</v>
      </c>
      <c r="E17" s="30" t="s">
        <v>20</v>
      </c>
      <c r="F17" s="54">
        <v>2021</v>
      </c>
      <c r="G17" s="55">
        <v>50000</v>
      </c>
      <c r="H17" s="38" t="s">
        <v>110</v>
      </c>
      <c r="I17" s="55">
        <v>50000</v>
      </c>
      <c r="J17" s="38" t="s">
        <v>110</v>
      </c>
    </row>
    <row r="18" spans="1:10" ht="18.75" customHeight="1" x14ac:dyDescent="0.3">
      <c r="A18" s="52" t="s">
        <v>21</v>
      </c>
      <c r="B18" s="53" t="s">
        <v>22</v>
      </c>
      <c r="C18" s="53" t="s">
        <v>23</v>
      </c>
      <c r="D18" s="30" t="s">
        <v>24</v>
      </c>
      <c r="E18" s="30" t="s">
        <v>20</v>
      </c>
      <c r="F18" s="54">
        <v>2021</v>
      </c>
      <c r="G18" s="55">
        <v>200000</v>
      </c>
      <c r="H18" s="38" t="s">
        <v>110</v>
      </c>
      <c r="I18" s="55">
        <v>200000</v>
      </c>
      <c r="J18" s="38" t="s">
        <v>110</v>
      </c>
    </row>
    <row r="19" spans="1:10" s="45" customFormat="1" ht="33.6" customHeight="1" x14ac:dyDescent="0.3">
      <c r="A19" s="56" t="s">
        <v>60</v>
      </c>
      <c r="B19" s="57" t="s">
        <v>61</v>
      </c>
      <c r="C19" s="57" t="s">
        <v>62</v>
      </c>
      <c r="D19" s="57" t="s">
        <v>63</v>
      </c>
      <c r="E19" s="57"/>
      <c r="F19" s="41" t="s">
        <v>110</v>
      </c>
      <c r="G19" s="51">
        <f>SUM(G20:G21)</f>
        <v>250000</v>
      </c>
      <c r="H19" s="41" t="s">
        <v>110</v>
      </c>
      <c r="I19" s="51">
        <f>SUM(I20:I21)</f>
        <v>250000</v>
      </c>
      <c r="J19" s="41" t="s">
        <v>110</v>
      </c>
    </row>
    <row r="20" spans="1:10" ht="23.4" customHeight="1" x14ac:dyDescent="0.3">
      <c r="A20" s="52"/>
      <c r="B20" s="53"/>
      <c r="C20" s="53"/>
      <c r="D20" s="53"/>
      <c r="E20" s="30" t="s">
        <v>108</v>
      </c>
      <c r="F20" s="71">
        <v>2021</v>
      </c>
      <c r="G20" s="86">
        <v>200000</v>
      </c>
      <c r="H20" s="72">
        <v>0</v>
      </c>
      <c r="I20" s="55">
        <v>200000</v>
      </c>
      <c r="J20" s="60">
        <v>100</v>
      </c>
    </row>
    <row r="21" spans="1:10" ht="24.6" customHeight="1" x14ac:dyDescent="0.3">
      <c r="A21" s="52"/>
      <c r="B21" s="53"/>
      <c r="C21" s="53"/>
      <c r="D21" s="53"/>
      <c r="E21" s="30" t="s">
        <v>93</v>
      </c>
      <c r="F21" s="71">
        <v>2021</v>
      </c>
      <c r="G21" s="86">
        <f>50000</f>
        <v>50000</v>
      </c>
      <c r="H21" s="72">
        <v>0</v>
      </c>
      <c r="I21" s="55">
        <v>50000</v>
      </c>
      <c r="J21" s="60">
        <v>100</v>
      </c>
    </row>
    <row r="22" spans="1:10" s="45" customFormat="1" ht="31.2" customHeight="1" x14ac:dyDescent="0.3">
      <c r="A22" s="56" t="s">
        <v>64</v>
      </c>
      <c r="B22" s="57" t="s">
        <v>65</v>
      </c>
      <c r="C22" s="57" t="s">
        <v>27</v>
      </c>
      <c r="D22" s="57" t="s">
        <v>66</v>
      </c>
      <c r="E22" s="61"/>
      <c r="F22" s="41" t="s">
        <v>110</v>
      </c>
      <c r="G22" s="62">
        <f>SUM(G23:G28)</f>
        <v>12400000</v>
      </c>
      <c r="H22" s="46" t="s">
        <v>110</v>
      </c>
      <c r="I22" s="62">
        <f>SUM(I23:I28)</f>
        <v>12400000</v>
      </c>
      <c r="J22" s="41" t="s">
        <v>110</v>
      </c>
    </row>
    <row r="23" spans="1:10" ht="20.399999999999999" customHeight="1" x14ac:dyDescent="0.3">
      <c r="A23" s="52"/>
      <c r="B23" s="53"/>
      <c r="C23" s="53"/>
      <c r="D23" s="53"/>
      <c r="E23" s="30" t="s">
        <v>68</v>
      </c>
      <c r="F23" s="58">
        <v>2021</v>
      </c>
      <c r="G23" s="55">
        <v>1500000</v>
      </c>
      <c r="H23" s="59">
        <v>0</v>
      </c>
      <c r="I23" s="55">
        <v>1500000</v>
      </c>
      <c r="J23" s="60">
        <v>100</v>
      </c>
    </row>
    <row r="24" spans="1:10" ht="20.399999999999999" customHeight="1" x14ac:dyDescent="0.3">
      <c r="A24" s="52"/>
      <c r="B24" s="53"/>
      <c r="C24" s="53"/>
      <c r="D24" s="53"/>
      <c r="E24" s="30" t="s">
        <v>69</v>
      </c>
      <c r="F24" s="58">
        <v>2021</v>
      </c>
      <c r="G24" s="55">
        <v>2000000</v>
      </c>
      <c r="H24" s="59">
        <v>0</v>
      </c>
      <c r="I24" s="55">
        <v>2000000</v>
      </c>
      <c r="J24" s="60">
        <v>100</v>
      </c>
    </row>
    <row r="25" spans="1:10" ht="31.2" customHeight="1" x14ac:dyDescent="0.3">
      <c r="A25" s="52"/>
      <c r="B25" s="53"/>
      <c r="C25" s="53"/>
      <c r="D25" s="53"/>
      <c r="E25" s="30" t="s">
        <v>67</v>
      </c>
      <c r="F25" s="58">
        <v>2021</v>
      </c>
      <c r="G25" s="55">
        <v>2000000</v>
      </c>
      <c r="H25" s="59">
        <v>0</v>
      </c>
      <c r="I25" s="55">
        <v>2000000</v>
      </c>
      <c r="J25" s="60">
        <v>100</v>
      </c>
    </row>
    <row r="26" spans="1:10" ht="28.8" customHeight="1" x14ac:dyDescent="0.3">
      <c r="A26" s="52"/>
      <c r="B26" s="53"/>
      <c r="C26" s="53"/>
      <c r="D26" s="53"/>
      <c r="E26" s="30" t="s">
        <v>70</v>
      </c>
      <c r="F26" s="58">
        <v>2021</v>
      </c>
      <c r="G26" s="55">
        <v>2800000</v>
      </c>
      <c r="H26" s="59">
        <v>0</v>
      </c>
      <c r="I26" s="55">
        <v>2800000</v>
      </c>
      <c r="J26" s="60">
        <v>100</v>
      </c>
    </row>
    <row r="27" spans="1:10" ht="34.200000000000003" customHeight="1" x14ac:dyDescent="0.3">
      <c r="A27" s="87"/>
      <c r="B27" s="88"/>
      <c r="C27" s="88"/>
      <c r="D27" s="88"/>
      <c r="E27" s="89" t="s">
        <v>114</v>
      </c>
      <c r="F27" s="58">
        <v>2021</v>
      </c>
      <c r="G27" s="55">
        <v>50000</v>
      </c>
      <c r="H27" s="59">
        <v>0</v>
      </c>
      <c r="I27" s="55">
        <v>50000</v>
      </c>
      <c r="J27" s="60">
        <v>100</v>
      </c>
    </row>
    <row r="28" spans="1:10" ht="25.2" customHeight="1" x14ac:dyDescent="0.3">
      <c r="A28" s="87"/>
      <c r="B28" s="88"/>
      <c r="C28" s="88"/>
      <c r="D28" s="88"/>
      <c r="E28" s="30" t="s">
        <v>115</v>
      </c>
      <c r="F28" s="58">
        <v>2021</v>
      </c>
      <c r="G28" s="55">
        <v>4050000</v>
      </c>
      <c r="H28" s="59">
        <v>0</v>
      </c>
      <c r="I28" s="55">
        <v>4050000</v>
      </c>
      <c r="J28" s="60">
        <v>100</v>
      </c>
    </row>
    <row r="29" spans="1:10" s="45" customFormat="1" ht="22.8" customHeight="1" x14ac:dyDescent="0.3">
      <c r="A29" s="63" t="s">
        <v>25</v>
      </c>
      <c r="B29" s="64" t="s">
        <v>26</v>
      </c>
      <c r="C29" s="64" t="s">
        <v>27</v>
      </c>
      <c r="D29" s="64" t="s">
        <v>42</v>
      </c>
      <c r="E29" s="44"/>
      <c r="F29" s="41" t="s">
        <v>110</v>
      </c>
      <c r="G29" s="51">
        <f>SUM(G30:G45)-G35-G37-G39-G41-G43</f>
        <v>25989857</v>
      </c>
      <c r="H29" s="41" t="s">
        <v>110</v>
      </c>
      <c r="I29" s="51">
        <f>SUM(I30:I45)-I35-I37-I39-I41-I43</f>
        <v>21906456</v>
      </c>
      <c r="J29" s="41" t="s">
        <v>110</v>
      </c>
    </row>
    <row r="30" spans="1:10" ht="58.8" customHeight="1" x14ac:dyDescent="0.3">
      <c r="A30" s="52"/>
      <c r="B30" s="53"/>
      <c r="C30" s="53"/>
      <c r="D30" s="53"/>
      <c r="E30" s="53" t="s">
        <v>28</v>
      </c>
      <c r="F30" s="58" t="s">
        <v>29</v>
      </c>
      <c r="G30" s="55">
        <v>7291701</v>
      </c>
      <c r="H30" s="65">
        <v>19.600000000000001</v>
      </c>
      <c r="I30" s="55">
        <f>1396986+2403014</f>
        <v>3800000</v>
      </c>
      <c r="J30" s="60">
        <v>100</v>
      </c>
    </row>
    <row r="31" spans="1:10" s="29" customFormat="1" ht="81" customHeight="1" x14ac:dyDescent="0.3">
      <c r="A31" s="52"/>
      <c r="B31" s="53"/>
      <c r="C31" s="53"/>
      <c r="D31" s="53"/>
      <c r="E31" s="66" t="s">
        <v>51</v>
      </c>
      <c r="F31" s="67" t="s">
        <v>29</v>
      </c>
      <c r="G31" s="55">
        <v>336095</v>
      </c>
      <c r="H31" s="59">
        <v>0</v>
      </c>
      <c r="I31" s="55">
        <v>336095</v>
      </c>
      <c r="J31" s="68">
        <v>100</v>
      </c>
    </row>
    <row r="32" spans="1:10" s="29" customFormat="1" ht="37.799999999999997" customHeight="1" x14ac:dyDescent="0.3">
      <c r="A32" s="52"/>
      <c r="B32" s="53"/>
      <c r="C32" s="53"/>
      <c r="D32" s="53"/>
      <c r="E32" s="31" t="s">
        <v>94</v>
      </c>
      <c r="F32" s="67">
        <v>2021</v>
      </c>
      <c r="G32" s="55">
        <v>4200000</v>
      </c>
      <c r="H32" s="59">
        <v>0</v>
      </c>
      <c r="I32" s="55">
        <v>4200000</v>
      </c>
      <c r="J32" s="68">
        <v>100</v>
      </c>
    </row>
    <row r="33" spans="1:10" s="29" customFormat="1" ht="30" customHeight="1" x14ac:dyDescent="0.3">
      <c r="A33" s="52"/>
      <c r="B33" s="53"/>
      <c r="C33" s="53"/>
      <c r="D33" s="53"/>
      <c r="E33" s="32" t="s">
        <v>95</v>
      </c>
      <c r="F33" s="67" t="s">
        <v>29</v>
      </c>
      <c r="G33" s="55">
        <f>2000000+64806</f>
        <v>2064806</v>
      </c>
      <c r="H33" s="59">
        <v>6.1</v>
      </c>
      <c r="I33" s="55">
        <v>2000000</v>
      </c>
      <c r="J33" s="68">
        <v>100</v>
      </c>
    </row>
    <row r="34" spans="1:10" s="29" customFormat="1" ht="43.8" customHeight="1" x14ac:dyDescent="0.3">
      <c r="A34" s="52"/>
      <c r="B34" s="53"/>
      <c r="C34" s="53"/>
      <c r="D34" s="53"/>
      <c r="E34" s="32" t="s">
        <v>116</v>
      </c>
      <c r="F34" s="67">
        <v>2021</v>
      </c>
      <c r="G34" s="55">
        <v>1300000</v>
      </c>
      <c r="H34" s="59">
        <v>0</v>
      </c>
      <c r="I34" s="55">
        <v>1300000</v>
      </c>
      <c r="J34" s="68">
        <v>100</v>
      </c>
    </row>
    <row r="35" spans="1:10" s="29" customFormat="1" ht="32.4" customHeight="1" x14ac:dyDescent="0.3">
      <c r="A35" s="52"/>
      <c r="B35" s="53"/>
      <c r="C35" s="53"/>
      <c r="D35" s="53"/>
      <c r="E35" s="31" t="s">
        <v>111</v>
      </c>
      <c r="F35" s="67"/>
      <c r="G35" s="55">
        <v>1300000</v>
      </c>
      <c r="H35" s="59"/>
      <c r="I35" s="55">
        <v>1300000</v>
      </c>
      <c r="J35" s="68"/>
    </row>
    <row r="36" spans="1:10" s="29" customFormat="1" ht="43.8" customHeight="1" x14ac:dyDescent="0.3">
      <c r="A36" s="52"/>
      <c r="B36" s="53"/>
      <c r="C36" s="53"/>
      <c r="D36" s="53"/>
      <c r="E36" s="32" t="s">
        <v>96</v>
      </c>
      <c r="F36" s="67">
        <v>2021</v>
      </c>
      <c r="G36" s="55">
        <v>1792295</v>
      </c>
      <c r="H36" s="59">
        <v>0</v>
      </c>
      <c r="I36" s="55">
        <v>1550000</v>
      </c>
      <c r="J36" s="68">
        <v>100</v>
      </c>
    </row>
    <row r="37" spans="1:10" s="37" customFormat="1" ht="32.4" customHeight="1" x14ac:dyDescent="0.3">
      <c r="A37" s="69"/>
      <c r="B37" s="70"/>
      <c r="C37" s="70"/>
      <c r="D37" s="70"/>
      <c r="E37" s="31" t="s">
        <v>111</v>
      </c>
      <c r="F37" s="71"/>
      <c r="G37" s="55">
        <v>1550000</v>
      </c>
      <c r="H37" s="72"/>
      <c r="I37" s="55">
        <v>1550000</v>
      </c>
      <c r="J37" s="73"/>
    </row>
    <row r="38" spans="1:10" s="29" customFormat="1" ht="45.6" customHeight="1" x14ac:dyDescent="0.3">
      <c r="A38" s="52"/>
      <c r="B38" s="53"/>
      <c r="C38" s="53"/>
      <c r="D38" s="53"/>
      <c r="E38" s="32" t="s">
        <v>98</v>
      </c>
      <c r="F38" s="67" t="s">
        <v>97</v>
      </c>
      <c r="G38" s="55">
        <v>1738733</v>
      </c>
      <c r="H38" s="59">
        <v>17.3</v>
      </c>
      <c r="I38" s="55">
        <v>1523000</v>
      </c>
      <c r="J38" s="68">
        <v>100</v>
      </c>
    </row>
    <row r="39" spans="1:10" s="29" customFormat="1" ht="33" customHeight="1" x14ac:dyDescent="0.3">
      <c r="A39" s="52"/>
      <c r="B39" s="53"/>
      <c r="C39" s="53"/>
      <c r="D39" s="53"/>
      <c r="E39" s="31" t="s">
        <v>111</v>
      </c>
      <c r="F39" s="67"/>
      <c r="G39" s="55">
        <v>1523000</v>
      </c>
      <c r="H39" s="59"/>
      <c r="I39" s="55">
        <v>1523000</v>
      </c>
      <c r="J39" s="68"/>
    </row>
    <row r="40" spans="1:10" s="29" customFormat="1" ht="62.4" customHeight="1" x14ac:dyDescent="0.3">
      <c r="A40" s="52"/>
      <c r="B40" s="53"/>
      <c r="C40" s="53"/>
      <c r="D40" s="53"/>
      <c r="E40" s="32" t="s">
        <v>99</v>
      </c>
      <c r="F40" s="67" t="s">
        <v>97</v>
      </c>
      <c r="G40" s="55">
        <f>2000000+68866</f>
        <v>2068866</v>
      </c>
      <c r="H40" s="59">
        <v>3.4</v>
      </c>
      <c r="I40" s="55">
        <v>2000000</v>
      </c>
      <c r="J40" s="68">
        <v>100</v>
      </c>
    </row>
    <row r="41" spans="1:10" s="29" customFormat="1" ht="34.799999999999997" customHeight="1" x14ac:dyDescent="0.3">
      <c r="A41" s="52"/>
      <c r="B41" s="53"/>
      <c r="C41" s="53"/>
      <c r="D41" s="53"/>
      <c r="E41" s="31" t="s">
        <v>111</v>
      </c>
      <c r="F41" s="67"/>
      <c r="G41" s="55">
        <v>2000000</v>
      </c>
      <c r="H41" s="59"/>
      <c r="I41" s="55">
        <v>2000000</v>
      </c>
      <c r="J41" s="68"/>
    </row>
    <row r="42" spans="1:10" s="29" customFormat="1" ht="39" customHeight="1" x14ac:dyDescent="0.3">
      <c r="A42" s="52"/>
      <c r="B42" s="53"/>
      <c r="C42" s="53"/>
      <c r="D42" s="53"/>
      <c r="E42" s="32" t="s">
        <v>100</v>
      </c>
      <c r="F42" s="67">
        <v>2021</v>
      </c>
      <c r="G42" s="55">
        <v>2997361</v>
      </c>
      <c r="H42" s="59">
        <v>0</v>
      </c>
      <c r="I42" s="55">
        <v>2997361</v>
      </c>
      <c r="J42" s="68">
        <v>100</v>
      </c>
    </row>
    <row r="43" spans="1:10" s="29" customFormat="1" ht="31.8" customHeight="1" x14ac:dyDescent="0.3">
      <c r="A43" s="52"/>
      <c r="B43" s="53"/>
      <c r="C43" s="53"/>
      <c r="D43" s="53"/>
      <c r="E43" s="31" t="s">
        <v>111</v>
      </c>
      <c r="F43" s="67"/>
      <c r="G43" s="55">
        <v>2997361</v>
      </c>
      <c r="H43" s="59"/>
      <c r="I43" s="55">
        <v>2997361</v>
      </c>
      <c r="J43" s="68"/>
    </row>
    <row r="44" spans="1:10" s="29" customFormat="1" ht="58.8" customHeight="1" x14ac:dyDescent="0.3">
      <c r="A44" s="52"/>
      <c r="B44" s="53"/>
      <c r="C44" s="53"/>
      <c r="D44" s="53"/>
      <c r="E44" s="32" t="s">
        <v>72</v>
      </c>
      <c r="F44" s="67">
        <v>2021</v>
      </c>
      <c r="G44" s="55">
        <v>1200000</v>
      </c>
      <c r="H44" s="59">
        <v>0</v>
      </c>
      <c r="I44" s="55">
        <v>1200000</v>
      </c>
      <c r="J44" s="68">
        <v>100</v>
      </c>
    </row>
    <row r="45" spans="1:10" s="29" customFormat="1" ht="52.8" x14ac:dyDescent="0.3">
      <c r="A45" s="52"/>
      <c r="B45" s="53"/>
      <c r="C45" s="53"/>
      <c r="D45" s="53"/>
      <c r="E45" s="32" t="s">
        <v>71</v>
      </c>
      <c r="F45" s="67">
        <v>2021</v>
      </c>
      <c r="G45" s="74">
        <v>1000000</v>
      </c>
      <c r="H45" s="59">
        <v>0</v>
      </c>
      <c r="I45" s="55">
        <v>1000000</v>
      </c>
      <c r="J45" s="68">
        <v>100</v>
      </c>
    </row>
    <row r="46" spans="1:10" s="42" customFormat="1" ht="26.4" customHeight="1" x14ac:dyDescent="0.3">
      <c r="A46" s="63" t="s">
        <v>73</v>
      </c>
      <c r="B46" s="64" t="s">
        <v>74</v>
      </c>
      <c r="C46" s="64" t="s">
        <v>27</v>
      </c>
      <c r="D46" s="64" t="s">
        <v>75</v>
      </c>
      <c r="E46" s="43"/>
      <c r="F46" s="41" t="s">
        <v>110</v>
      </c>
      <c r="G46" s="51">
        <f>SUM(G47:G48)</f>
        <v>2000000</v>
      </c>
      <c r="H46" s="41" t="s">
        <v>110</v>
      </c>
      <c r="I46" s="51">
        <f>SUM(I47:I48)</f>
        <v>2000000</v>
      </c>
      <c r="J46" s="41" t="s">
        <v>110</v>
      </c>
    </row>
    <row r="47" spans="1:10" s="29" customFormat="1" ht="29.4" customHeight="1" x14ac:dyDescent="0.3">
      <c r="A47" s="52"/>
      <c r="B47" s="53"/>
      <c r="C47" s="53"/>
      <c r="D47" s="53"/>
      <c r="E47" s="33" t="s">
        <v>101</v>
      </c>
      <c r="F47" s="67">
        <v>2021</v>
      </c>
      <c r="G47" s="55">
        <v>1000000</v>
      </c>
      <c r="H47" s="59">
        <v>0</v>
      </c>
      <c r="I47" s="55">
        <v>1000000</v>
      </c>
      <c r="J47" s="68">
        <v>100</v>
      </c>
    </row>
    <row r="48" spans="1:10" s="29" customFormat="1" ht="57" customHeight="1" x14ac:dyDescent="0.3">
      <c r="A48" s="52"/>
      <c r="B48" s="53"/>
      <c r="C48" s="53"/>
      <c r="D48" s="53"/>
      <c r="E48" s="33" t="s">
        <v>102</v>
      </c>
      <c r="F48" s="67">
        <v>2021</v>
      </c>
      <c r="G48" s="55">
        <v>1000000</v>
      </c>
      <c r="H48" s="59">
        <v>0</v>
      </c>
      <c r="I48" s="55">
        <v>1000000</v>
      </c>
      <c r="J48" s="68">
        <v>100</v>
      </c>
    </row>
    <row r="49" spans="1:10" s="42" customFormat="1" ht="25.2" customHeight="1" x14ac:dyDescent="0.3">
      <c r="A49" s="63" t="s">
        <v>76</v>
      </c>
      <c r="B49" s="64" t="s">
        <v>77</v>
      </c>
      <c r="C49" s="64" t="s">
        <v>27</v>
      </c>
      <c r="D49" s="64" t="s">
        <v>78</v>
      </c>
      <c r="E49" s="40"/>
      <c r="F49" s="41" t="s">
        <v>110</v>
      </c>
      <c r="G49" s="51">
        <f>SUM(G50:G52)</f>
        <v>3100000</v>
      </c>
      <c r="H49" s="41" t="s">
        <v>110</v>
      </c>
      <c r="I49" s="51">
        <f>SUM(I50:I52)</f>
        <v>3100000</v>
      </c>
      <c r="J49" s="41" t="s">
        <v>110</v>
      </c>
    </row>
    <row r="50" spans="1:10" s="29" customFormat="1" ht="34.200000000000003" customHeight="1" x14ac:dyDescent="0.3">
      <c r="A50" s="52"/>
      <c r="B50" s="53"/>
      <c r="C50" s="53"/>
      <c r="D50" s="53"/>
      <c r="E50" s="34" t="s">
        <v>103</v>
      </c>
      <c r="F50" s="67">
        <v>2021</v>
      </c>
      <c r="G50" s="55">
        <v>2000000</v>
      </c>
      <c r="H50" s="59">
        <v>0</v>
      </c>
      <c r="I50" s="55">
        <v>2000000</v>
      </c>
      <c r="J50" s="68">
        <v>100</v>
      </c>
    </row>
    <row r="51" spans="1:10" s="29" customFormat="1" ht="30.6" customHeight="1" x14ac:dyDescent="0.3">
      <c r="A51" s="52"/>
      <c r="B51" s="53"/>
      <c r="C51" s="53"/>
      <c r="D51" s="53"/>
      <c r="E51" s="30" t="s">
        <v>104</v>
      </c>
      <c r="F51" s="67">
        <v>2021</v>
      </c>
      <c r="G51" s="55">
        <v>1000000</v>
      </c>
      <c r="H51" s="59">
        <v>0</v>
      </c>
      <c r="I51" s="55">
        <v>1000000</v>
      </c>
      <c r="J51" s="68">
        <v>100</v>
      </c>
    </row>
    <row r="52" spans="1:10" s="29" customFormat="1" ht="52.8" x14ac:dyDescent="0.3">
      <c r="A52" s="52"/>
      <c r="B52" s="53"/>
      <c r="C52" s="53"/>
      <c r="D52" s="53"/>
      <c r="E52" s="35" t="s">
        <v>105</v>
      </c>
      <c r="F52" s="67">
        <v>2021</v>
      </c>
      <c r="G52" s="55">
        <v>100000</v>
      </c>
      <c r="H52" s="59">
        <v>0</v>
      </c>
      <c r="I52" s="55">
        <v>100000</v>
      </c>
      <c r="J52" s="68">
        <v>100</v>
      </c>
    </row>
    <row r="53" spans="1:10" s="42" customFormat="1" ht="30.6" customHeight="1" x14ac:dyDescent="0.3">
      <c r="A53" s="56" t="s">
        <v>79</v>
      </c>
      <c r="B53" s="57" t="s">
        <v>80</v>
      </c>
      <c r="C53" s="57" t="s">
        <v>27</v>
      </c>
      <c r="D53" s="57" t="s">
        <v>81</v>
      </c>
      <c r="E53" s="47"/>
      <c r="F53" s="41" t="s">
        <v>110</v>
      </c>
      <c r="G53" s="51">
        <f>G54</f>
        <v>1000000</v>
      </c>
      <c r="H53" s="41" t="s">
        <v>110</v>
      </c>
      <c r="I53" s="51">
        <f>I54</f>
        <v>1000000</v>
      </c>
      <c r="J53" s="41" t="s">
        <v>110</v>
      </c>
    </row>
    <row r="54" spans="1:10" s="29" customFormat="1" ht="47.4" customHeight="1" x14ac:dyDescent="0.3">
      <c r="A54" s="52"/>
      <c r="B54" s="53"/>
      <c r="C54" s="53"/>
      <c r="D54" s="53"/>
      <c r="E54" s="31" t="s">
        <v>106</v>
      </c>
      <c r="F54" s="67">
        <v>2021</v>
      </c>
      <c r="G54" s="55">
        <v>1000000</v>
      </c>
      <c r="H54" s="41" t="s">
        <v>110</v>
      </c>
      <c r="I54" s="55">
        <v>1000000</v>
      </c>
      <c r="J54" s="41" t="s">
        <v>110</v>
      </c>
    </row>
    <row r="55" spans="1:10" s="42" customFormat="1" ht="39" customHeight="1" x14ac:dyDescent="0.3">
      <c r="A55" s="56" t="s">
        <v>82</v>
      </c>
      <c r="B55" s="57" t="s">
        <v>83</v>
      </c>
      <c r="C55" s="57" t="s">
        <v>27</v>
      </c>
      <c r="D55" s="57" t="s">
        <v>84</v>
      </c>
      <c r="E55" s="48"/>
      <c r="F55" s="41" t="s">
        <v>110</v>
      </c>
      <c r="G55" s="51">
        <f>G56</f>
        <v>300000</v>
      </c>
      <c r="H55" s="41" t="s">
        <v>110</v>
      </c>
      <c r="I55" s="51">
        <f>I56</f>
        <v>300000</v>
      </c>
      <c r="J55" s="41" t="s">
        <v>110</v>
      </c>
    </row>
    <row r="56" spans="1:10" s="29" customFormat="1" ht="38.4" customHeight="1" x14ac:dyDescent="0.3">
      <c r="A56" s="52"/>
      <c r="B56" s="53"/>
      <c r="C56" s="53"/>
      <c r="D56" s="53"/>
      <c r="E56" s="36" t="s">
        <v>107</v>
      </c>
      <c r="F56" s="67">
        <v>2021</v>
      </c>
      <c r="G56" s="55">
        <v>300000</v>
      </c>
      <c r="H56" s="38" t="s">
        <v>110</v>
      </c>
      <c r="I56" s="55">
        <v>300000</v>
      </c>
      <c r="J56" s="68">
        <v>100</v>
      </c>
    </row>
    <row r="57" spans="1:10" s="42" customFormat="1" ht="46.2" customHeight="1" x14ac:dyDescent="0.3">
      <c r="A57" s="56" t="s">
        <v>85</v>
      </c>
      <c r="B57" s="57" t="s">
        <v>86</v>
      </c>
      <c r="C57" s="57" t="s">
        <v>87</v>
      </c>
      <c r="D57" s="57" t="s">
        <v>88</v>
      </c>
      <c r="E57" s="48"/>
      <c r="F57" s="41" t="s">
        <v>110</v>
      </c>
      <c r="G57" s="51">
        <f>SUM(G58:G59)</f>
        <v>1900000</v>
      </c>
      <c r="H57" s="41" t="s">
        <v>110</v>
      </c>
      <c r="I57" s="51">
        <f>SUM(I58:I59)</f>
        <v>1900000</v>
      </c>
      <c r="J57" s="41" t="s">
        <v>110</v>
      </c>
    </row>
    <row r="58" spans="1:10" s="29" customFormat="1" ht="54" customHeight="1" x14ac:dyDescent="0.3">
      <c r="A58" s="52"/>
      <c r="B58" s="53"/>
      <c r="C58" s="53"/>
      <c r="D58" s="53"/>
      <c r="E58" s="36" t="s">
        <v>109</v>
      </c>
      <c r="F58" s="67">
        <v>2021</v>
      </c>
      <c r="G58" s="55">
        <v>1300000</v>
      </c>
      <c r="H58" s="59">
        <v>0</v>
      </c>
      <c r="I58" s="55">
        <v>1300000</v>
      </c>
      <c r="J58" s="68">
        <v>100</v>
      </c>
    </row>
    <row r="59" spans="1:10" s="29" customFormat="1" ht="31.8" customHeight="1" x14ac:dyDescent="0.3">
      <c r="A59" s="75"/>
      <c r="B59" s="76"/>
      <c r="C59" s="76"/>
      <c r="D59" s="76"/>
      <c r="E59" s="36" t="s">
        <v>112</v>
      </c>
      <c r="F59" s="67">
        <v>2021</v>
      </c>
      <c r="G59" s="55">
        <v>600000</v>
      </c>
      <c r="H59" s="59">
        <v>0</v>
      </c>
      <c r="I59" s="55">
        <v>600000</v>
      </c>
      <c r="J59" s="68">
        <v>100</v>
      </c>
    </row>
    <row r="60" spans="1:10" s="45" customFormat="1" ht="34.200000000000003" customHeight="1" x14ac:dyDescent="0.3">
      <c r="A60" s="56" t="s">
        <v>30</v>
      </c>
      <c r="B60" s="57" t="s">
        <v>31</v>
      </c>
      <c r="C60" s="57" t="s">
        <v>32</v>
      </c>
      <c r="D60" s="57" t="s">
        <v>33</v>
      </c>
      <c r="E60" s="57"/>
      <c r="F60" s="41" t="s">
        <v>110</v>
      </c>
      <c r="G60" s="51">
        <f>G61</f>
        <v>1500000</v>
      </c>
      <c r="H60" s="41" t="s">
        <v>110</v>
      </c>
      <c r="I60" s="51">
        <f>I61</f>
        <v>1500000</v>
      </c>
      <c r="J60" s="41" t="s">
        <v>110</v>
      </c>
    </row>
    <row r="61" spans="1:10" ht="46.8" customHeight="1" x14ac:dyDescent="0.3">
      <c r="A61" s="52"/>
      <c r="B61" s="53"/>
      <c r="C61" s="53"/>
      <c r="D61" s="53"/>
      <c r="E61" s="53" t="s">
        <v>34</v>
      </c>
      <c r="F61" s="58">
        <v>2021</v>
      </c>
      <c r="G61" s="55">
        <v>1500000</v>
      </c>
      <c r="H61" s="59">
        <v>0</v>
      </c>
      <c r="I61" s="55">
        <v>1500000</v>
      </c>
      <c r="J61" s="60">
        <v>100</v>
      </c>
    </row>
    <row r="62" spans="1:10" s="3" customFormat="1" ht="33.6" customHeight="1" x14ac:dyDescent="0.3">
      <c r="A62" s="77" t="s">
        <v>44</v>
      </c>
      <c r="B62" s="50"/>
      <c r="C62" s="50"/>
      <c r="D62" s="78" t="s">
        <v>41</v>
      </c>
      <c r="E62" s="50"/>
      <c r="F62" s="38" t="s">
        <v>110</v>
      </c>
      <c r="G62" s="79">
        <f>G63</f>
        <v>140000</v>
      </c>
      <c r="H62" s="38" t="s">
        <v>110</v>
      </c>
      <c r="I62" s="79">
        <f>I63</f>
        <v>140000</v>
      </c>
      <c r="J62" s="38" t="s">
        <v>110</v>
      </c>
    </row>
    <row r="63" spans="1:10" s="3" customFormat="1" ht="33.6" customHeight="1" x14ac:dyDescent="0.3">
      <c r="A63" s="77" t="s">
        <v>40</v>
      </c>
      <c r="B63" s="50"/>
      <c r="C63" s="50"/>
      <c r="D63" s="78" t="s">
        <v>41</v>
      </c>
      <c r="E63" s="50"/>
      <c r="F63" s="38" t="s">
        <v>110</v>
      </c>
      <c r="G63" s="79">
        <f>G64+G66</f>
        <v>140000</v>
      </c>
      <c r="H63" s="38" t="s">
        <v>110</v>
      </c>
      <c r="I63" s="79">
        <f>I64+I66</f>
        <v>140000</v>
      </c>
      <c r="J63" s="38" t="s">
        <v>110</v>
      </c>
    </row>
    <row r="64" spans="1:10" s="3" customFormat="1" ht="29.4" customHeight="1" x14ac:dyDescent="0.3">
      <c r="A64" s="80" t="s">
        <v>89</v>
      </c>
      <c r="B64" s="53" t="s">
        <v>90</v>
      </c>
      <c r="C64" s="53" t="s">
        <v>91</v>
      </c>
      <c r="D64" s="53" t="s">
        <v>92</v>
      </c>
      <c r="E64" s="53"/>
      <c r="F64" s="38" t="s">
        <v>110</v>
      </c>
      <c r="G64" s="55">
        <f>G65</f>
        <v>90000</v>
      </c>
      <c r="H64" s="38" t="s">
        <v>110</v>
      </c>
      <c r="I64" s="55">
        <f>I65</f>
        <v>90000</v>
      </c>
      <c r="J64" s="38" t="s">
        <v>110</v>
      </c>
    </row>
    <row r="65" spans="1:10" s="3" customFormat="1" ht="18" x14ac:dyDescent="0.3">
      <c r="A65" s="80"/>
      <c r="B65" s="53"/>
      <c r="C65" s="53"/>
      <c r="D65" s="53"/>
      <c r="E65" s="53" t="s">
        <v>20</v>
      </c>
      <c r="F65" s="54">
        <v>2021</v>
      </c>
      <c r="G65" s="55">
        <v>90000</v>
      </c>
      <c r="H65" s="38" t="s">
        <v>110</v>
      </c>
      <c r="I65" s="55">
        <v>90000</v>
      </c>
      <c r="J65" s="38" t="s">
        <v>110</v>
      </c>
    </row>
    <row r="66" spans="1:10" ht="21" customHeight="1" x14ac:dyDescent="0.3">
      <c r="A66" s="80">
        <v>1014030</v>
      </c>
      <c r="B66" s="53" t="s">
        <v>17</v>
      </c>
      <c r="C66" s="53" t="s">
        <v>18</v>
      </c>
      <c r="D66" s="53" t="s">
        <v>19</v>
      </c>
      <c r="E66" s="53"/>
      <c r="F66" s="38" t="s">
        <v>110</v>
      </c>
      <c r="G66" s="55">
        <f>G67</f>
        <v>50000</v>
      </c>
      <c r="H66" s="38" t="s">
        <v>110</v>
      </c>
      <c r="I66" s="55">
        <f>I67</f>
        <v>50000</v>
      </c>
      <c r="J66" s="38" t="s">
        <v>110</v>
      </c>
    </row>
    <row r="67" spans="1:10" ht="21" customHeight="1" x14ac:dyDescent="0.3">
      <c r="A67" s="80"/>
      <c r="B67" s="53"/>
      <c r="C67" s="53"/>
      <c r="D67" s="53"/>
      <c r="E67" s="53" t="s">
        <v>20</v>
      </c>
      <c r="F67" s="58">
        <v>2021</v>
      </c>
      <c r="G67" s="55">
        <v>50000</v>
      </c>
      <c r="H67" s="38" t="s">
        <v>110</v>
      </c>
      <c r="I67" s="55">
        <v>50000</v>
      </c>
      <c r="J67" s="38" t="s">
        <v>110</v>
      </c>
    </row>
    <row r="68" spans="1:10" s="37" customFormat="1" ht="23.25" customHeight="1" x14ac:dyDescent="0.3">
      <c r="A68" s="81" t="s">
        <v>36</v>
      </c>
      <c r="B68" s="81" t="s">
        <v>36</v>
      </c>
      <c r="C68" s="81" t="s">
        <v>36</v>
      </c>
      <c r="D68" s="82" t="s">
        <v>35</v>
      </c>
      <c r="E68" s="82" t="s">
        <v>36</v>
      </c>
      <c r="F68" s="81" t="s">
        <v>36</v>
      </c>
      <c r="G68" s="51">
        <f>G14+G62</f>
        <v>48909857</v>
      </c>
      <c r="H68" s="83" t="s">
        <v>36</v>
      </c>
      <c r="I68" s="51">
        <f>I14+I62</f>
        <v>44826456</v>
      </c>
      <c r="J68" s="83" t="s">
        <v>36</v>
      </c>
    </row>
    <row r="70" spans="1:10" x14ac:dyDescent="0.3">
      <c r="A70" s="90"/>
      <c r="B70" s="90"/>
      <c r="C70" s="90"/>
      <c r="D70" s="90"/>
      <c r="E70" s="90"/>
      <c r="F70" s="90"/>
      <c r="G70" s="90"/>
      <c r="H70" s="90"/>
      <c r="I70" s="90"/>
      <c r="J70" s="90"/>
    </row>
    <row r="71" spans="1:10" ht="30.6" customHeight="1" x14ac:dyDescent="0.35">
      <c r="A71" s="17" t="s">
        <v>37</v>
      </c>
      <c r="B71" s="17"/>
      <c r="C71" s="16"/>
      <c r="D71" s="16"/>
      <c r="E71" s="17"/>
      <c r="F71" s="16"/>
      <c r="G71" s="16"/>
      <c r="I71" s="17" t="s">
        <v>113</v>
      </c>
    </row>
  </sheetData>
  <mergeCells count="8">
    <mergeCell ref="A70:J70"/>
    <mergeCell ref="A7:J7"/>
    <mergeCell ref="G2:J2"/>
    <mergeCell ref="A6:J6"/>
    <mergeCell ref="G4:J4"/>
    <mergeCell ref="G3:J3"/>
    <mergeCell ref="A8:J8"/>
    <mergeCell ref="A9:J9"/>
  </mergeCells>
  <phoneticPr fontId="0" type="noConversion"/>
  <pageMargins left="0.19685039370078741" right="0.19685039370078741" top="0.39370078740157483" bottom="0.19685039370078741" header="0" footer="0"/>
  <pageSetup paperSize="9" scale="85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3</vt:i4>
      </vt:variant>
    </vt:vector>
  </HeadingPairs>
  <TitlesOfParts>
    <vt:vector size="5" baseType="lpstr">
      <vt:lpstr>03.03.2021</vt:lpstr>
      <vt:lpstr>24.03.21</vt:lpstr>
      <vt:lpstr>'24.03.21'!Заголовки_для_друку</vt:lpstr>
      <vt:lpstr>'03.03.2021'!Область_друку</vt:lpstr>
      <vt:lpstr>'24.03.21'!Область_друку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</dc:creator>
  <cp:lastModifiedBy>Пользователь</cp:lastModifiedBy>
  <cp:lastPrinted>2021-03-26T06:43:29Z</cp:lastPrinted>
  <dcterms:created xsi:type="dcterms:W3CDTF">2020-12-26T15:17:05Z</dcterms:created>
  <dcterms:modified xsi:type="dcterms:W3CDTF">2021-03-26T06:43:40Z</dcterms:modified>
</cp:coreProperties>
</file>