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SESIA 2021\№ від 30.06.2021\ОРИГІНАЛ\"/>
    </mc:Choice>
  </mc:AlternateContent>
  <xr:revisionPtr revIDLastSave="0" documentId="13_ncr:1_{C3AD6001-36E1-496B-8DBC-04915714E2A5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Аркуш1" sheetId="1" r:id="rId1"/>
  </sheets>
  <definedNames>
    <definedName name="_xlnm.Print_Titles" localSheetId="0">Аркуш1!$12:$16</definedName>
    <definedName name="_xlnm.Print_Area" localSheetId="0">Аркуш1!$A$1:$Q$75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67" i="1" l="1"/>
  <c r="Q67" i="1" l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L41" i="1"/>
  <c r="Q40" i="1"/>
  <c r="Q39" i="1"/>
  <c r="Q38" i="1"/>
  <c r="Q37" i="1"/>
  <c r="L37" i="1"/>
  <c r="Q36" i="1"/>
  <c r="Q35" i="1"/>
  <c r="Q34" i="1"/>
  <c r="Q33" i="1"/>
  <c r="Q32" i="1"/>
  <c r="L32" i="1"/>
  <c r="Q31" i="1"/>
  <c r="Q30" i="1"/>
  <c r="Q29" i="1"/>
  <c r="Q28" i="1"/>
  <c r="Q27" i="1"/>
  <c r="Q26" i="1"/>
  <c r="Q25" i="1"/>
  <c r="Q24" i="1"/>
  <c r="L24" i="1"/>
  <c r="Q23" i="1"/>
  <c r="Q22" i="1"/>
  <c r="Q21" i="1"/>
  <c r="Q20" i="1"/>
  <c r="L20" i="1"/>
  <c r="Q19" i="1"/>
  <c r="Q18" i="1"/>
  <c r="L18" i="1"/>
  <c r="L17" i="1" s="1"/>
  <c r="Q17" i="1"/>
</calcChain>
</file>

<file path=xl/sharedStrings.xml><?xml version="1.0" encoding="utf-8"?>
<sst xmlns="http://schemas.openxmlformats.org/spreadsheetml/2006/main" count="227" uniqueCount="189">
  <si>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</si>
  <si>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</si>
  <si>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</si>
  <si>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</si>
  <si>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</si>
  <si>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</si>
  <si>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</si>
  <si>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</si>
  <si>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</si>
  <si>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</si>
  <si>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</si>
  <si>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</si>
  <si>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</si>
  <si>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</si>
  <si>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</si>
  <si>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</si>
  <si>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</si>
  <si>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Боратинська сільська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</si>
  <si>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</si>
  <si>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</si>
  <si>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</si>
  <si>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</si>
  <si>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</si>
  <si>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</si>
  <si>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0910</t>
  </si>
  <si>
    <t>1010</t>
  </si>
  <si>
    <t>Надання дошкільної освіти</t>
  </si>
  <si>
    <t>0111021</t>
  </si>
  <si>
    <t>0921</t>
  </si>
  <si>
    <t>1021</t>
  </si>
  <si>
    <t>Надання загальної середньої освіти закладами загальної середньої освіти</t>
  </si>
  <si>
    <t>0111031</t>
  </si>
  <si>
    <t>1031</t>
  </si>
  <si>
    <t>0111061</t>
  </si>
  <si>
    <t>1061</t>
  </si>
  <si>
    <t>0111141</t>
  </si>
  <si>
    <t>0990</t>
  </si>
  <si>
    <t>1141</t>
  </si>
  <si>
    <t>Забезпечення діяльності інших закладів у сфері освіти</t>
  </si>
  <si>
    <t>0111142</t>
  </si>
  <si>
    <t>1142</t>
  </si>
  <si>
    <t>Інші програми та заходи у сфері освіти</t>
  </si>
  <si>
    <t>0111200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</si>
  <si>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</si>
  <si>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</si>
  <si>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</si>
  <si>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</si>
  <si>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</si>
  <si>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</si>
  <si>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</si>
  <si>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</si>
  <si>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</si>
  <si>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</si>
  <si>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0113242</t>
  </si>
  <si>
    <t>1090</t>
  </si>
  <si>
    <t>3242</t>
  </si>
  <si>
    <t>Інші заходи у сфері соціального захисту і соціального забезпечення</t>
  </si>
  <si>
    <t>0116030</t>
  </si>
  <si>
    <t>0620</t>
  </si>
  <si>
    <t>6030</t>
  </si>
  <si>
    <t>Організація благоустрою населених пунктів</t>
  </si>
  <si>
    <t>0116071</t>
  </si>
  <si>
    <t>0640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</si>
  <si>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</si>
  <si>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</t>
  </si>
  <si>
    <t>0116082</t>
  </si>
  <si>
    <t>0610</t>
  </si>
  <si>
    <t>6082</t>
  </si>
  <si>
    <t>Придбання житла для окремих категорій населення відповідно до законодавства</t>
  </si>
  <si>
    <t>0116084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</si>
  <si>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</si>
  <si>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</si>
  <si>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0117110</t>
  </si>
  <si>
    <t>0421</t>
  </si>
  <si>
    <t>7110</t>
  </si>
  <si>
    <t>Реалізація програм в галузі сільського господарства</t>
  </si>
  <si>
    <t>0117130</t>
  </si>
  <si>
    <t>7130</t>
  </si>
  <si>
    <t>Здійснення заходів із землеустрою</t>
  </si>
  <si>
    <t>0117310</t>
  </si>
  <si>
    <t>0443</t>
  </si>
  <si>
    <t>7310</t>
  </si>
  <si>
    <t>Будівництво-1 об`єктів житлово-комунального господарства</t>
  </si>
  <si>
    <t>0117321</t>
  </si>
  <si>
    <t>7321</t>
  </si>
  <si>
    <t>Будівництво-1 освітніх установ та закладів</t>
  </si>
  <si>
    <t>0117322</t>
  </si>
  <si>
    <t>7322</t>
  </si>
  <si>
    <t>Будівництво-1 медичних установ та закладів</t>
  </si>
  <si>
    <t>0117324</t>
  </si>
  <si>
    <t>7324</t>
  </si>
  <si>
    <t>Будівництво-1 установ та закладів культури</t>
  </si>
  <si>
    <t>0117325</t>
  </si>
  <si>
    <t>7325</t>
  </si>
  <si>
    <t>Будівництво-1 споруд, установ та закладів фізичної культури і спорту</t>
  </si>
  <si>
    <t>0117350</t>
  </si>
  <si>
    <t>7350</t>
  </si>
  <si>
    <t>Розроблення схем планування та забудови територій (містобудівної документації)</t>
  </si>
  <si>
    <t>0117363</t>
  </si>
  <si>
    <t>0490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</si>
  <si>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</si>
  <si>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</si>
  <si>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0117370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</si>
  <si>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</si>
  <si>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</si>
  <si>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</si>
  <si>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</si>
  <si>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</si>
  <si>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</si>
  <si>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0117462</t>
  </si>
  <si>
    <t>7462</t>
  </si>
  <si>
    <t>Утримання та розвиток автомобільних доріг та дорожньої інфраструктури за рахунок субвенції з державного бюджету</t>
  </si>
  <si>
    <t>0117670</t>
  </si>
  <si>
    <t>7670</t>
  </si>
  <si>
    <t>Внески до статутного капіталу суб`єктів господарювання</t>
  </si>
  <si>
    <t>0117680</t>
  </si>
  <si>
    <t>7680</t>
  </si>
  <si>
    <t>Членські внески до асоціацій органів місцевого самоврядування</t>
  </si>
  <si>
    <t>0117691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</si>
  <si>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</si>
  <si>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</t>
  </si>
  <si>
    <t>0117693</t>
  </si>
  <si>
    <t>7693</t>
  </si>
  <si>
    <t>Інші заходи, пов`язані з економічною діяльністю</t>
  </si>
  <si>
    <t>0540</t>
  </si>
  <si>
    <t>0118340</t>
  </si>
  <si>
    <t>8340</t>
  </si>
  <si>
    <t>Природоохоронні заходи за рахунок цільових фондів</t>
  </si>
  <si>
    <t>1000000</t>
  </si>
  <si>
    <t>Відділ культури та молодіжної політики Боратинської сільської ради</t>
  </si>
  <si>
    <t>1010000</t>
  </si>
  <si>
    <t>1010160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</si>
  <si>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</si>
  <si>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</si>
  <si>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1011080</t>
  </si>
  <si>
    <t>0960</t>
  </si>
  <si>
    <t>1080</t>
  </si>
  <si>
    <t>Надання спеціальної освіти мистецькими школами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</si>
  <si>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</si>
  <si>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</si>
  <si>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</si>
  <si>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</si>
  <si>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</si>
  <si>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</si>
  <si>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</si>
  <si>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</si>
  <si>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1014082</t>
  </si>
  <si>
    <t>0829</t>
  </si>
  <si>
    <t>4082</t>
  </si>
  <si>
    <t>Інші заходи в галузі культури і мистецтва</t>
  </si>
  <si>
    <t>1015041</t>
  </si>
  <si>
    <t>0810</t>
  </si>
  <si>
    <t>5041</t>
  </si>
  <si>
    <t>Утримання та фінансова підтримка спортивних споруд</t>
  </si>
  <si>
    <t>1015061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</si>
  <si>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</si>
  <si>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</si>
  <si>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3700000</t>
  </si>
  <si>
    <t>Відділ фінансів Боратинської сільської ради</t>
  </si>
  <si>
    <t>3710000</t>
  </si>
  <si>
    <t>3710160</t>
  </si>
  <si>
    <t>3718710</t>
  </si>
  <si>
    <t>0133</t>
  </si>
  <si>
    <t>8710</t>
  </si>
  <si>
    <t>Резервний фонд місцевого бюджету</t>
  </si>
  <si>
    <t>3719110</t>
  </si>
  <si>
    <t>0180</t>
  </si>
  <si>
    <t>9110</t>
  </si>
  <si>
    <t>Реверсна дотація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</si>
  <si>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</si>
  <si>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</si>
  <si>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</si>
  <si>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</si>
  <si>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</si>
  <si>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</si>
  <si>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</si>
  <si>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</si>
  <si>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Сільський голова</t>
  </si>
  <si>
    <t>Сергій ЯРУЧИК</t>
  </si>
  <si>
    <t>03525000000</t>
  </si>
  <si>
    <t>(код бюджету)</t>
  </si>
  <si>
    <t>Додаток № 3</t>
  </si>
  <si>
    <t>до рішення сільської ради "Про внесення змін</t>
  </si>
  <si>
    <t>до рішення сільської ради від 24.12.2020 року №2/3</t>
  </si>
  <si>
    <t>"Про бюджет сільської територіальної громади на 2021 рік"</t>
  </si>
  <si>
    <t xml:space="preserve">Зміни до додатку №3 </t>
  </si>
  <si>
    <t>до рішення сільської ради "Про бюджет сільської територіальної громади на 2021 рік"</t>
  </si>
  <si>
    <t>видатків бюджету сільської територіальної громади на 2021 рік</t>
  </si>
  <si>
    <t>капітальні видатки за рахунок коштів, що передаються із загального фонду до бюджету розвитку (спеціального фонду)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</si>
</sst>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MS Sans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9" fillId="0" borderId="0"/>
  </cellStyleXfs>
  <cellXfs count="4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4" fontId="1" fillId="2" borderId="2" xfId="0" quotePrefix="1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0" fillId="2" borderId="2" xfId="0" quotePrefix="1" applyNumberFormat="1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3" fillId="0" borderId="0" xfId="1"/>
    <xf numFmtId="0" fontId="5" fillId="0" borderId="0" xfId="2" applyNumberFormat="1" applyFont="1" applyFill="1" applyBorder="1" applyAlignment="1" applyProtection="1"/>
    <xf numFmtId="0" fontId="5" fillId="3" borderId="0" xfId="3" applyNumberFormat="1" applyFont="1" applyFill="1" applyBorder="1" applyAlignment="1" applyProtection="1">
      <alignment wrapText="1"/>
    </xf>
    <xf numFmtId="0" fontId="7" fillId="0" borderId="0" xfId="4" applyFont="1" applyFill="1" applyAlignment="1">
      <alignment vertical="center"/>
    </xf>
    <xf numFmtId="0" fontId="6" fillId="0" borderId="0" xfId="3" applyFill="1"/>
    <xf numFmtId="0" fontId="6" fillId="0" borderId="0" xfId="5"/>
    <xf numFmtId="0" fontId="7" fillId="0" borderId="0" xfId="6" applyNumberFormat="1" applyFont="1" applyFill="1" applyBorder="1" applyAlignment="1" applyProtection="1">
      <alignment vertical="center"/>
    </xf>
    <xf numFmtId="0" fontId="8" fillId="3" borderId="0" xfId="1" applyFont="1" applyFill="1"/>
    <xf numFmtId="0" fontId="7" fillId="3" borderId="0" xfId="1" applyFont="1" applyFill="1" applyAlignment="1">
      <alignment horizontal="left"/>
    </xf>
    <xf numFmtId="0" fontId="3" fillId="2" borderId="0" xfId="1" applyFill="1"/>
    <xf numFmtId="0" fontId="0" fillId="2" borderId="1" xfId="0" quotePrefix="1" applyFont="1" applyFill="1" applyBorder="1" applyAlignment="1">
      <alignment horizontal="center"/>
    </xf>
    <xf numFmtId="0" fontId="2" fillId="2" borderId="0" xfId="0" applyFont="1" applyFill="1"/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0" fillId="2" borderId="2" xfId="0" quotePrefix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/>
    </xf>
    <xf numFmtId="0" fontId="8" fillId="2" borderId="0" xfId="1" applyFont="1" applyFill="1"/>
    <xf numFmtId="0" fontId="5" fillId="2" borderId="2" xfId="7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left"/>
    </xf>
    <xf numFmtId="0" fontId="5" fillId="3" borderId="0" xfId="3" applyNumberFormat="1" applyFont="1" applyFill="1" applyBorder="1" applyAlignment="1" applyProtection="1">
      <alignment horizontal="left" wrapText="1"/>
    </xf>
    <xf numFmtId="0" fontId="7" fillId="0" borderId="0" xfId="4" applyFont="1" applyFill="1" applyAlignment="1">
      <alignment horizontal="center" vertical="center"/>
    </xf>
    <xf numFmtId="0" fontId="7" fillId="3" borderId="0" xfId="1" applyFont="1" applyFill="1" applyAlignment="1">
      <alignment horizontal="center"/>
    </xf>
    <xf numFmtId="0" fontId="8" fillId="3" borderId="0" xfId="1" applyFont="1" applyFill="1" applyAlignment="1">
      <alignment horizontal="center"/>
    </xf>
    <xf numFmtId="0" fontId="5" fillId="2" borderId="3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7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quotePrefix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horizontal="center" vertical="center" wrapText="1"/>
    </xf>
    <xf numFmtId="4" fontId="1" fillId="2" borderId="0" xfId="0" quotePrefix="1" applyNumberFormat="1" applyFont="1" applyFill="1" applyBorder="1" applyAlignment="1">
      <alignment vertical="center" wrapText="1"/>
    </xf>
    <xf numFmtId="4" fontId="1" fillId="2" borderId="0" xfId="0" applyNumberFormat="1" applyFont="1" applyFill="1" applyBorder="1" applyAlignment="1">
      <alignment vertical="center" wrapText="1"/>
    </xf>
  </cellXfs>
  <cellStyles count="8">
    <cellStyle name="Звичайний 2" xfId="3" xr:uid="{00000000-0005-0000-0000-000001000000}"/>
    <cellStyle name="Звичайний 3" xfId="7" xr:uid="{00000000-0005-0000-0000-000002000000}"/>
    <cellStyle name="Обычный" xfId="0" builtinId="0"/>
    <cellStyle name="Обычный 2" xfId="5" xr:uid="{00000000-0005-0000-0000-000003000000}"/>
    <cellStyle name="Обычный_Лист1" xfId="1" xr:uid="{00000000-0005-0000-0000-000004000000}"/>
    <cellStyle name="Обычный_Лист1_1" xfId="6" xr:uid="{00000000-0005-0000-0000-000005000000}"/>
    <cellStyle name="Обычный_Лист1_Лист1" xfId="2" xr:uid="{00000000-0005-0000-0000-000006000000}"/>
    <cellStyle name="Стиль 1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2"/>
  <sheetViews>
    <sheetView tabSelected="1" zoomScaleNormal="100" workbookViewId="0">
      <pane xSplit="4" ySplit="16" topLeftCell="E60" activePane="bottomRight" state="frozen"/>
      <selection pane="topRight" activeCell="E1" sqref="E1"/>
      <selection pane="bottomLeft" activeCell="A17" sqref="A17"/>
      <selection pane="bottomRight" activeCell="A61" sqref="A61"/>
    </sheetView>
  </sheetViews>
  <sheetFormatPr defaultRowHeight="13.8" x14ac:dyDescent="0.3"/>
  <cols>
    <col min="1" max="3" width="12.109375" style="1" customWidth="1"/>
    <col min="4" max="4" width="40.77734375" style="1" customWidth="1"/>
    <col min="5" max="11" width="13.77734375" style="1" customWidth="1"/>
    <col min="12" max="12" width="25.44140625" style="1" customWidth="1"/>
    <col min="13" max="15" width="13.77734375" style="1" customWidth="1"/>
    <col min="16" max="16" width="18.88671875" style="1" customWidth="1"/>
    <col min="17" max="17" width="16.44140625" style="1" customWidth="1"/>
  </cols>
  <sheetData>
    <row r="1" spans="1:29" ht="16.5" customHeight="1" x14ac:dyDescent="0.3">
      <c r="A1" s="17"/>
      <c r="B1" s="17"/>
      <c r="C1" s="17"/>
      <c r="D1" s="17"/>
      <c r="E1" s="8"/>
      <c r="F1" s="8"/>
      <c r="G1" s="8"/>
      <c r="H1" s="8"/>
      <c r="I1" s="8"/>
      <c r="J1" s="8"/>
      <c r="K1" s="8"/>
      <c r="L1" s="17"/>
      <c r="M1" s="8"/>
      <c r="N1" s="8"/>
      <c r="O1" s="9" t="s">
        <v>181</v>
      </c>
      <c r="P1" s="9"/>
      <c r="Q1" s="9"/>
      <c r="R1" s="9"/>
      <c r="S1" s="9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6.5" customHeight="1" x14ac:dyDescent="0.3">
      <c r="A2" s="17"/>
      <c r="B2" s="17"/>
      <c r="C2" s="17"/>
      <c r="D2" s="17"/>
      <c r="E2" s="8"/>
      <c r="F2" s="8"/>
      <c r="G2" s="8"/>
      <c r="H2" s="8"/>
      <c r="I2" s="8"/>
      <c r="J2" s="8"/>
      <c r="K2" s="8"/>
      <c r="L2" s="17"/>
      <c r="M2" s="8"/>
      <c r="N2" s="8"/>
      <c r="O2" s="31" t="s">
        <v>182</v>
      </c>
      <c r="P2" s="31"/>
      <c r="Q2" s="31"/>
      <c r="R2" s="9"/>
      <c r="S2" s="9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ht="16.5" customHeight="1" x14ac:dyDescent="0.3">
      <c r="A3" s="17"/>
      <c r="B3" s="17"/>
      <c r="C3" s="17"/>
      <c r="D3" s="17"/>
      <c r="E3" s="8"/>
      <c r="F3" s="8"/>
      <c r="G3" s="8"/>
      <c r="H3" s="8"/>
      <c r="I3" s="8"/>
      <c r="J3" s="8"/>
      <c r="K3" s="8"/>
      <c r="L3" s="17"/>
      <c r="M3" s="8"/>
      <c r="N3" s="8"/>
      <c r="O3" s="31" t="s">
        <v>183</v>
      </c>
      <c r="P3" s="31"/>
      <c r="Q3" s="31"/>
      <c r="R3" s="9"/>
      <c r="S3" s="9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29" ht="18" customHeight="1" x14ac:dyDescent="0.3">
      <c r="A4" s="17"/>
      <c r="B4" s="17"/>
      <c r="C4" s="17"/>
      <c r="D4" s="17"/>
      <c r="E4" s="8"/>
      <c r="F4" s="8"/>
      <c r="G4" s="8"/>
      <c r="H4" s="8"/>
      <c r="I4" s="8"/>
      <c r="J4" s="8"/>
      <c r="K4" s="8"/>
      <c r="L4" s="17"/>
      <c r="M4" s="8"/>
      <c r="N4" s="8"/>
      <c r="O4" s="31" t="s">
        <v>184</v>
      </c>
      <c r="P4" s="31"/>
      <c r="Q4" s="31"/>
      <c r="R4" s="9"/>
      <c r="S4" s="9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ht="21.6" customHeight="1" x14ac:dyDescent="0.3">
      <c r="A5" s="17"/>
      <c r="B5" s="17"/>
      <c r="C5" s="17"/>
      <c r="D5" s="17"/>
      <c r="E5" s="8"/>
      <c r="F5" s="8"/>
      <c r="G5" s="8"/>
      <c r="H5" s="8"/>
      <c r="I5" s="8"/>
      <c r="J5" s="8"/>
      <c r="K5" s="8"/>
      <c r="L5" s="17"/>
      <c r="M5" s="8"/>
      <c r="N5" s="8"/>
      <c r="O5" s="8"/>
      <c r="P5" s="10"/>
      <c r="Q5" s="32"/>
      <c r="R5" s="32"/>
      <c r="S5" s="32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29" ht="24" customHeight="1" x14ac:dyDescent="0.3">
      <c r="A6" s="33" t="s">
        <v>185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11"/>
      <c r="U6" s="11"/>
      <c r="V6" s="11"/>
      <c r="W6" s="12"/>
      <c r="X6" s="12"/>
      <c r="Y6" s="13"/>
      <c r="Z6" s="13"/>
      <c r="AA6" s="13"/>
      <c r="AB6" s="13"/>
      <c r="AC6" s="13"/>
    </row>
    <row r="7" spans="1:29" ht="24" customHeight="1" x14ac:dyDescent="0.3">
      <c r="A7" s="33" t="s">
        <v>186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14"/>
      <c r="W7" s="12"/>
      <c r="X7" s="12"/>
      <c r="Y7" s="13"/>
      <c r="Z7" s="13"/>
      <c r="AA7" s="13"/>
      <c r="AB7" s="13"/>
      <c r="AC7" s="13"/>
    </row>
    <row r="8" spans="1:29" ht="24" customHeight="1" x14ac:dyDescent="0.35">
      <c r="A8" s="34" t="s">
        <v>0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15"/>
      <c r="U8" s="8"/>
      <c r="V8" s="8"/>
      <c r="W8" s="8"/>
      <c r="X8" s="8"/>
      <c r="Y8" s="8"/>
      <c r="Z8" s="8"/>
      <c r="AA8" s="8"/>
      <c r="AB8" s="8"/>
      <c r="AC8" s="8"/>
    </row>
    <row r="9" spans="1:29" ht="24" customHeight="1" x14ac:dyDescent="0.35">
      <c r="A9" s="34" t="s">
        <v>187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15"/>
      <c r="U9" s="8"/>
      <c r="V9" s="8"/>
      <c r="W9" s="8"/>
      <c r="X9" s="8"/>
      <c r="Y9" s="8"/>
      <c r="Z9" s="8"/>
      <c r="AA9" s="8"/>
      <c r="AB9" s="8"/>
      <c r="AC9" s="8"/>
    </row>
    <row r="10" spans="1:29" ht="15.6" customHeight="1" x14ac:dyDescent="0.3">
      <c r="A10" s="18" t="s">
        <v>179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29" ht="15.6" customHeight="1" x14ac:dyDescent="0.3">
      <c r="A11" s="19" t="s">
        <v>180</v>
      </c>
      <c r="Q11" s="3" t="s">
        <v>1</v>
      </c>
    </row>
    <row r="12" spans="1:29" ht="19.2" customHeight="1" x14ac:dyDescent="0.3">
      <c r="A12" s="30" t="s">
        <v>2</v>
      </c>
      <c r="B12" s="30" t="s">
        <v>3</v>
      </c>
      <c r="C12" s="30" t="s">
        <v>4</v>
      </c>
      <c r="D12" s="29" t="s">
        <v>5</v>
      </c>
      <c r="E12" s="29" t="s">
        <v>6</v>
      </c>
      <c r="F12" s="29"/>
      <c r="G12" s="29"/>
      <c r="H12" s="29"/>
      <c r="I12" s="29"/>
      <c r="J12" s="29" t="s">
        <v>13</v>
      </c>
      <c r="K12" s="29"/>
      <c r="L12" s="29"/>
      <c r="M12" s="29"/>
      <c r="N12" s="29"/>
      <c r="O12" s="29"/>
      <c r="P12" s="29"/>
      <c r="Q12" s="29" t="s">
        <v>15</v>
      </c>
    </row>
    <row r="13" spans="1:29" x14ac:dyDescent="0.3">
      <c r="A13" s="29"/>
      <c r="B13" s="29"/>
      <c r="C13" s="29"/>
      <c r="D13" s="29"/>
      <c r="E13" s="29" t="s">
        <v>7</v>
      </c>
      <c r="F13" s="29" t="s">
        <v>8</v>
      </c>
      <c r="G13" s="29" t="s">
        <v>9</v>
      </c>
      <c r="H13" s="29"/>
      <c r="I13" s="29" t="s">
        <v>12</v>
      </c>
      <c r="J13" s="29" t="s">
        <v>7</v>
      </c>
      <c r="K13" s="29" t="s">
        <v>14</v>
      </c>
      <c r="L13" s="27" t="s">
        <v>9</v>
      </c>
      <c r="M13" s="29" t="s">
        <v>8</v>
      </c>
      <c r="N13" s="29" t="s">
        <v>9</v>
      </c>
      <c r="O13" s="29"/>
      <c r="P13" s="29" t="s">
        <v>12</v>
      </c>
      <c r="Q13" s="29"/>
    </row>
    <row r="14" spans="1:29" x14ac:dyDescent="0.3">
      <c r="A14" s="29"/>
      <c r="B14" s="29"/>
      <c r="C14" s="29"/>
      <c r="D14" s="29"/>
      <c r="E14" s="29"/>
      <c r="F14" s="29"/>
      <c r="G14" s="29" t="s">
        <v>10</v>
      </c>
      <c r="H14" s="29" t="s">
        <v>11</v>
      </c>
      <c r="I14" s="29"/>
      <c r="J14" s="29"/>
      <c r="K14" s="29"/>
      <c r="L14" s="36" t="s">
        <v>188</v>
      </c>
      <c r="M14" s="29"/>
      <c r="N14" s="29" t="s">
        <v>10</v>
      </c>
      <c r="O14" s="29" t="s">
        <v>11</v>
      </c>
      <c r="P14" s="29"/>
      <c r="Q14" s="29"/>
    </row>
    <row r="15" spans="1:29" ht="44.25" customHeight="1" x14ac:dyDescent="0.3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37"/>
      <c r="M15" s="29"/>
      <c r="N15" s="29"/>
      <c r="O15" s="29"/>
      <c r="P15" s="29"/>
      <c r="Q15" s="29"/>
    </row>
    <row r="16" spans="1:29" x14ac:dyDescent="0.3">
      <c r="A16" s="28">
        <v>1</v>
      </c>
      <c r="B16" s="28">
        <v>2</v>
      </c>
      <c r="C16" s="28">
        <v>3</v>
      </c>
      <c r="D16" s="28">
        <v>4</v>
      </c>
      <c r="E16" s="28">
        <v>5</v>
      </c>
      <c r="F16" s="28">
        <v>6</v>
      </c>
      <c r="G16" s="28">
        <v>7</v>
      </c>
      <c r="H16" s="28">
        <v>8</v>
      </c>
      <c r="I16" s="28">
        <v>9</v>
      </c>
      <c r="J16" s="28">
        <v>10</v>
      </c>
      <c r="K16" s="28">
        <v>11</v>
      </c>
      <c r="L16" s="28">
        <v>12</v>
      </c>
      <c r="M16" s="28">
        <v>13</v>
      </c>
      <c r="N16" s="28">
        <v>14</v>
      </c>
      <c r="O16" s="28">
        <v>15</v>
      </c>
      <c r="P16" s="28">
        <v>16</v>
      </c>
      <c r="Q16" s="28">
        <v>17</v>
      </c>
    </row>
    <row r="17" spans="1:17" ht="19.2" customHeight="1" x14ac:dyDescent="0.3">
      <c r="A17" s="20" t="s">
        <v>16</v>
      </c>
      <c r="B17" s="21"/>
      <c r="C17" s="22"/>
      <c r="D17" s="4" t="s">
        <v>17</v>
      </c>
      <c r="E17" s="5">
        <v>174548064</v>
      </c>
      <c r="F17" s="5">
        <v>168138064</v>
      </c>
      <c r="G17" s="5">
        <v>99039590</v>
      </c>
      <c r="H17" s="5">
        <v>7983083</v>
      </c>
      <c r="I17" s="5">
        <v>6410000</v>
      </c>
      <c r="J17" s="5">
        <v>59142070</v>
      </c>
      <c r="K17" s="5">
        <v>46697306</v>
      </c>
      <c r="L17" s="5">
        <f>L18</f>
        <v>30397306</v>
      </c>
      <c r="M17" s="5">
        <v>4528450</v>
      </c>
      <c r="N17" s="5">
        <v>0</v>
      </c>
      <c r="O17" s="5">
        <v>0</v>
      </c>
      <c r="P17" s="5">
        <v>54613620</v>
      </c>
      <c r="Q17" s="5">
        <f t="shared" ref="Q17:Q48" si="0">E17+J17</f>
        <v>233690134</v>
      </c>
    </row>
    <row r="18" spans="1:17" ht="19.2" customHeight="1" x14ac:dyDescent="0.3">
      <c r="A18" s="20" t="s">
        <v>18</v>
      </c>
      <c r="B18" s="21"/>
      <c r="C18" s="22"/>
      <c r="D18" s="4" t="s">
        <v>17</v>
      </c>
      <c r="E18" s="5">
        <v>174548064</v>
      </c>
      <c r="F18" s="5">
        <v>168138064</v>
      </c>
      <c r="G18" s="5">
        <v>99039590</v>
      </c>
      <c r="H18" s="5">
        <v>7983083</v>
      </c>
      <c r="I18" s="5">
        <v>6410000</v>
      </c>
      <c r="J18" s="5">
        <v>59142070</v>
      </c>
      <c r="K18" s="5">
        <v>46697306</v>
      </c>
      <c r="L18" s="5">
        <f>46697306-16300000</f>
        <v>30397306</v>
      </c>
      <c r="M18" s="5">
        <v>4528450</v>
      </c>
      <c r="N18" s="5">
        <v>0</v>
      </c>
      <c r="O18" s="5">
        <v>0</v>
      </c>
      <c r="P18" s="5">
        <v>54613620</v>
      </c>
      <c r="Q18" s="5">
        <f t="shared" si="0"/>
        <v>233690134</v>
      </c>
    </row>
    <row r="19" spans="1:17" ht="69" x14ac:dyDescent="0.3">
      <c r="A19" s="23" t="s">
        <v>19</v>
      </c>
      <c r="B19" s="23" t="s">
        <v>21</v>
      </c>
      <c r="C19" s="24" t="s">
        <v>20</v>
      </c>
      <c r="D19" s="6" t="s">
        <v>22</v>
      </c>
      <c r="E19" s="7">
        <v>20904604</v>
      </c>
      <c r="F19" s="7">
        <v>20904604</v>
      </c>
      <c r="G19" s="7">
        <v>15166244</v>
      </c>
      <c r="H19" s="7">
        <v>1202100</v>
      </c>
      <c r="I19" s="7">
        <v>0</v>
      </c>
      <c r="J19" s="7">
        <v>64000</v>
      </c>
      <c r="K19" s="7">
        <v>0</v>
      </c>
      <c r="L19" s="7">
        <v>0</v>
      </c>
      <c r="M19" s="7">
        <v>64000</v>
      </c>
      <c r="N19" s="7">
        <v>0</v>
      </c>
      <c r="O19" s="7">
        <v>0</v>
      </c>
      <c r="P19" s="7">
        <v>0</v>
      </c>
      <c r="Q19" s="7">
        <f t="shared" si="0"/>
        <v>20968604</v>
      </c>
    </row>
    <row r="20" spans="1:17" ht="19.8" customHeight="1" x14ac:dyDescent="0.3">
      <c r="A20" s="23" t="s">
        <v>23</v>
      </c>
      <c r="B20" s="23" t="s">
        <v>25</v>
      </c>
      <c r="C20" s="24" t="s">
        <v>24</v>
      </c>
      <c r="D20" s="6" t="s">
        <v>26</v>
      </c>
      <c r="E20" s="7">
        <v>28031558</v>
      </c>
      <c r="F20" s="7">
        <v>28031558</v>
      </c>
      <c r="G20" s="7">
        <v>19289065</v>
      </c>
      <c r="H20" s="7">
        <v>1693601</v>
      </c>
      <c r="I20" s="7">
        <v>0</v>
      </c>
      <c r="J20" s="7">
        <v>1362178</v>
      </c>
      <c r="K20" s="7">
        <v>80000</v>
      </c>
      <c r="L20" s="7">
        <f>80000-80000</f>
        <v>0</v>
      </c>
      <c r="M20" s="7">
        <v>1282178</v>
      </c>
      <c r="N20" s="7">
        <v>0</v>
      </c>
      <c r="O20" s="7">
        <v>0</v>
      </c>
      <c r="P20" s="7">
        <v>80000</v>
      </c>
      <c r="Q20" s="7">
        <f t="shared" si="0"/>
        <v>29393736</v>
      </c>
    </row>
    <row r="21" spans="1:17" ht="27.6" x14ac:dyDescent="0.3">
      <c r="A21" s="23" t="s">
        <v>27</v>
      </c>
      <c r="B21" s="23" t="s">
        <v>29</v>
      </c>
      <c r="C21" s="24" t="s">
        <v>28</v>
      </c>
      <c r="D21" s="6" t="s">
        <v>30</v>
      </c>
      <c r="E21" s="7">
        <v>24587505</v>
      </c>
      <c r="F21" s="7">
        <v>24587505</v>
      </c>
      <c r="G21" s="7">
        <v>12720332</v>
      </c>
      <c r="H21" s="7">
        <v>3524382</v>
      </c>
      <c r="I21" s="7">
        <v>0</v>
      </c>
      <c r="J21" s="7">
        <v>3031022</v>
      </c>
      <c r="K21" s="7">
        <v>0</v>
      </c>
      <c r="L21" s="7">
        <v>0</v>
      </c>
      <c r="M21" s="7">
        <v>3031022</v>
      </c>
      <c r="N21" s="7">
        <v>0</v>
      </c>
      <c r="O21" s="7">
        <v>0</v>
      </c>
      <c r="P21" s="7">
        <v>0</v>
      </c>
      <c r="Q21" s="7">
        <f t="shared" si="0"/>
        <v>27618527</v>
      </c>
    </row>
    <row r="22" spans="1:17" ht="27.6" hidden="1" x14ac:dyDescent="0.3">
      <c r="A22" s="23" t="s">
        <v>31</v>
      </c>
      <c r="B22" s="23" t="s">
        <v>32</v>
      </c>
      <c r="C22" s="24" t="s">
        <v>28</v>
      </c>
      <c r="D22" s="6" t="s">
        <v>30</v>
      </c>
      <c r="E22" s="7">
        <v>61113200</v>
      </c>
      <c r="F22" s="7">
        <v>61113200</v>
      </c>
      <c r="G22" s="7">
        <v>50092787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61113200</v>
      </c>
    </row>
    <row r="23" spans="1:17" ht="27.6" hidden="1" x14ac:dyDescent="0.3">
      <c r="A23" s="23" t="s">
        <v>33</v>
      </c>
      <c r="B23" s="23" t="s">
        <v>34</v>
      </c>
      <c r="C23" s="24" t="s">
        <v>28</v>
      </c>
      <c r="D23" s="6" t="s">
        <v>30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9370361</v>
      </c>
      <c r="K23" s="7">
        <v>9370361</v>
      </c>
      <c r="L23" s="7">
        <v>9370361</v>
      </c>
      <c r="M23" s="7">
        <v>0</v>
      </c>
      <c r="N23" s="7">
        <v>0</v>
      </c>
      <c r="O23" s="7">
        <v>0</v>
      </c>
      <c r="P23" s="7">
        <v>9370361</v>
      </c>
      <c r="Q23" s="7">
        <f t="shared" si="0"/>
        <v>9370361</v>
      </c>
    </row>
    <row r="24" spans="1:17" ht="27.6" x14ac:dyDescent="0.3">
      <c r="A24" s="23" t="s">
        <v>35</v>
      </c>
      <c r="B24" s="23" t="s">
        <v>37</v>
      </c>
      <c r="C24" s="24" t="s">
        <v>36</v>
      </c>
      <c r="D24" s="6" t="s">
        <v>38</v>
      </c>
      <c r="E24" s="7">
        <v>2204346</v>
      </c>
      <c r="F24" s="7">
        <v>2204346</v>
      </c>
      <c r="G24" s="7">
        <v>1690447</v>
      </c>
      <c r="H24" s="7">
        <v>0</v>
      </c>
      <c r="I24" s="7">
        <v>0</v>
      </c>
      <c r="J24" s="7">
        <v>50000</v>
      </c>
      <c r="K24" s="7">
        <v>50000</v>
      </c>
      <c r="L24" s="7">
        <f>50000-50000</f>
        <v>0</v>
      </c>
      <c r="M24" s="7">
        <v>0</v>
      </c>
      <c r="N24" s="7">
        <v>0</v>
      </c>
      <c r="O24" s="7">
        <v>0</v>
      </c>
      <c r="P24" s="7">
        <v>50000</v>
      </c>
      <c r="Q24" s="7">
        <f t="shared" si="0"/>
        <v>2254346</v>
      </c>
    </row>
    <row r="25" spans="1:17" ht="21" hidden="1" customHeight="1" x14ac:dyDescent="0.3">
      <c r="A25" s="23" t="s">
        <v>39</v>
      </c>
      <c r="B25" s="23" t="s">
        <v>40</v>
      </c>
      <c r="C25" s="24" t="s">
        <v>36</v>
      </c>
      <c r="D25" s="6" t="s">
        <v>41</v>
      </c>
      <c r="E25" s="7">
        <v>100860</v>
      </c>
      <c r="F25" s="7">
        <v>100860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f t="shared" si="0"/>
        <v>100860</v>
      </c>
    </row>
    <row r="26" spans="1:17" ht="55.2" hidden="1" x14ac:dyDescent="0.3">
      <c r="A26" s="23" t="s">
        <v>42</v>
      </c>
      <c r="B26" s="23" t="s">
        <v>43</v>
      </c>
      <c r="C26" s="24" t="s">
        <v>36</v>
      </c>
      <c r="D26" s="6" t="s">
        <v>44</v>
      </c>
      <c r="E26" s="7">
        <v>148440</v>
      </c>
      <c r="F26" s="7">
        <v>148440</v>
      </c>
      <c r="G26" s="7">
        <v>80715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f t="shared" si="0"/>
        <v>148440</v>
      </c>
    </row>
    <row r="27" spans="1:17" ht="41.4" hidden="1" x14ac:dyDescent="0.3">
      <c r="A27" s="23" t="s">
        <v>45</v>
      </c>
      <c r="B27" s="23" t="s">
        <v>47</v>
      </c>
      <c r="C27" s="24" t="s">
        <v>46</v>
      </c>
      <c r="D27" s="6" t="s">
        <v>48</v>
      </c>
      <c r="E27" s="7">
        <v>1000000</v>
      </c>
      <c r="F27" s="7">
        <v>1000000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f t="shared" si="0"/>
        <v>1000000</v>
      </c>
    </row>
    <row r="28" spans="1:17" ht="69" hidden="1" x14ac:dyDescent="0.3">
      <c r="A28" s="23" t="s">
        <v>49</v>
      </c>
      <c r="B28" s="23" t="s">
        <v>51</v>
      </c>
      <c r="C28" s="24" t="s">
        <v>50</v>
      </c>
      <c r="D28" s="6" t="s">
        <v>52</v>
      </c>
      <c r="E28" s="7">
        <v>720500</v>
      </c>
      <c r="F28" s="7">
        <v>720500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f t="shared" si="0"/>
        <v>720500</v>
      </c>
    </row>
    <row r="29" spans="1:17" ht="27.6" x14ac:dyDescent="0.3">
      <c r="A29" s="23" t="s">
        <v>53</v>
      </c>
      <c r="B29" s="23" t="s">
        <v>55</v>
      </c>
      <c r="C29" s="24" t="s">
        <v>54</v>
      </c>
      <c r="D29" s="6" t="s">
        <v>56</v>
      </c>
      <c r="E29" s="7">
        <v>2026800</v>
      </c>
      <c r="F29" s="7">
        <v>2026800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f t="shared" si="0"/>
        <v>2026800</v>
      </c>
    </row>
    <row r="30" spans="1:17" hidden="1" x14ac:dyDescent="0.3">
      <c r="A30" s="23" t="s">
        <v>57</v>
      </c>
      <c r="B30" s="23" t="s">
        <v>59</v>
      </c>
      <c r="C30" s="24" t="s">
        <v>58</v>
      </c>
      <c r="D30" s="6" t="s">
        <v>60</v>
      </c>
      <c r="E30" s="7">
        <v>6163000</v>
      </c>
      <c r="F30" s="7">
        <v>6163000</v>
      </c>
      <c r="G30" s="7">
        <v>0</v>
      </c>
      <c r="H30" s="7">
        <v>1563000</v>
      </c>
      <c r="I30" s="7">
        <v>0</v>
      </c>
      <c r="J30" s="7">
        <v>2150000</v>
      </c>
      <c r="K30" s="7">
        <v>2150000</v>
      </c>
      <c r="L30" s="7">
        <v>2150000</v>
      </c>
      <c r="M30" s="7">
        <v>0</v>
      </c>
      <c r="N30" s="7">
        <v>0</v>
      </c>
      <c r="O30" s="7">
        <v>0</v>
      </c>
      <c r="P30" s="7">
        <v>2150000</v>
      </c>
      <c r="Q30" s="7">
        <f t="shared" si="0"/>
        <v>8313000</v>
      </c>
    </row>
    <row r="31" spans="1:17" ht="82.8" x14ac:dyDescent="0.3">
      <c r="A31" s="23" t="s">
        <v>61</v>
      </c>
      <c r="B31" s="23" t="s">
        <v>63</v>
      </c>
      <c r="C31" s="24" t="s">
        <v>62</v>
      </c>
      <c r="D31" s="6" t="s">
        <v>64</v>
      </c>
      <c r="E31" s="7">
        <v>350000</v>
      </c>
      <c r="F31" s="7">
        <v>0</v>
      </c>
      <c r="G31" s="7">
        <v>0</v>
      </c>
      <c r="H31" s="7">
        <v>0</v>
      </c>
      <c r="I31" s="7">
        <v>350000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f t="shared" si="0"/>
        <v>350000</v>
      </c>
    </row>
    <row r="32" spans="1:17" ht="27.6" hidden="1" x14ac:dyDescent="0.3">
      <c r="A32" s="23" t="s">
        <v>65</v>
      </c>
      <c r="B32" s="23" t="s">
        <v>67</v>
      </c>
      <c r="C32" s="24" t="s">
        <v>66</v>
      </c>
      <c r="D32" s="6" t="s">
        <v>68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250000</v>
      </c>
      <c r="K32" s="7">
        <v>250000</v>
      </c>
      <c r="L32" s="7">
        <f>250000-200000</f>
        <v>50000</v>
      </c>
      <c r="M32" s="7">
        <v>0</v>
      </c>
      <c r="N32" s="7">
        <v>0</v>
      </c>
      <c r="O32" s="7">
        <v>0</v>
      </c>
      <c r="P32" s="7">
        <v>250000</v>
      </c>
      <c r="Q32" s="7">
        <f t="shared" si="0"/>
        <v>250000</v>
      </c>
    </row>
    <row r="33" spans="1:17" ht="55.2" hidden="1" x14ac:dyDescent="0.3">
      <c r="A33" s="23" t="s">
        <v>69</v>
      </c>
      <c r="B33" s="23" t="s">
        <v>70</v>
      </c>
      <c r="C33" s="24" t="s">
        <v>66</v>
      </c>
      <c r="D33" s="6" t="s">
        <v>71</v>
      </c>
      <c r="E33" s="7">
        <v>10000</v>
      </c>
      <c r="F33" s="7">
        <v>0</v>
      </c>
      <c r="G33" s="7">
        <v>0</v>
      </c>
      <c r="H33" s="7">
        <v>0</v>
      </c>
      <c r="I33" s="7">
        <v>10000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f t="shared" si="0"/>
        <v>10000</v>
      </c>
    </row>
    <row r="34" spans="1:17" ht="27.6" hidden="1" x14ac:dyDescent="0.3">
      <c r="A34" s="23" t="s">
        <v>72</v>
      </c>
      <c r="B34" s="23" t="s">
        <v>74</v>
      </c>
      <c r="C34" s="24" t="s">
        <v>73</v>
      </c>
      <c r="D34" s="6" t="s">
        <v>75</v>
      </c>
      <c r="E34" s="7">
        <v>50000</v>
      </c>
      <c r="F34" s="7">
        <v>0</v>
      </c>
      <c r="G34" s="7">
        <v>0</v>
      </c>
      <c r="H34" s="7">
        <v>0</v>
      </c>
      <c r="I34" s="7">
        <v>50000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f t="shared" si="0"/>
        <v>50000</v>
      </c>
    </row>
    <row r="35" spans="1:17" hidden="1" x14ac:dyDescent="0.3">
      <c r="A35" s="23" t="s">
        <v>76</v>
      </c>
      <c r="B35" s="23" t="s">
        <v>77</v>
      </c>
      <c r="C35" s="24" t="s">
        <v>73</v>
      </c>
      <c r="D35" s="6" t="s">
        <v>78</v>
      </c>
      <c r="E35" s="7">
        <v>200000</v>
      </c>
      <c r="F35" s="7">
        <v>0</v>
      </c>
      <c r="G35" s="7">
        <v>0</v>
      </c>
      <c r="H35" s="7">
        <v>0</v>
      </c>
      <c r="I35" s="7">
        <v>200000</v>
      </c>
      <c r="J35" s="7">
        <v>1020314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1020314</v>
      </c>
      <c r="Q35" s="7">
        <f t="shared" si="0"/>
        <v>1220314</v>
      </c>
    </row>
    <row r="36" spans="1:17" ht="27.6" x14ac:dyDescent="0.3">
      <c r="A36" s="23" t="s">
        <v>79</v>
      </c>
      <c r="B36" s="23" t="s">
        <v>81</v>
      </c>
      <c r="C36" s="24" t="s">
        <v>80</v>
      </c>
      <c r="D36" s="6" t="s">
        <v>82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12360850</v>
      </c>
      <c r="K36" s="7">
        <v>12360850</v>
      </c>
      <c r="L36" s="7">
        <v>12360850</v>
      </c>
      <c r="M36" s="7">
        <v>0</v>
      </c>
      <c r="N36" s="7">
        <v>0</v>
      </c>
      <c r="O36" s="7">
        <v>0</v>
      </c>
      <c r="P36" s="7">
        <v>12360850</v>
      </c>
      <c r="Q36" s="7">
        <f t="shared" si="0"/>
        <v>12360850</v>
      </c>
    </row>
    <row r="37" spans="1:17" ht="19.2" customHeight="1" x14ac:dyDescent="0.3">
      <c r="A37" s="23" t="s">
        <v>83</v>
      </c>
      <c r="B37" s="23" t="s">
        <v>84</v>
      </c>
      <c r="C37" s="24" t="s">
        <v>80</v>
      </c>
      <c r="D37" s="6" t="s">
        <v>85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12036095</v>
      </c>
      <c r="K37" s="7">
        <v>12036095</v>
      </c>
      <c r="L37" s="7">
        <f>12036095-1000000</f>
        <v>11036095</v>
      </c>
      <c r="M37" s="7">
        <v>0</v>
      </c>
      <c r="N37" s="7">
        <v>0</v>
      </c>
      <c r="O37" s="7">
        <v>0</v>
      </c>
      <c r="P37" s="7">
        <v>12036095</v>
      </c>
      <c r="Q37" s="7">
        <f t="shared" si="0"/>
        <v>12036095</v>
      </c>
    </row>
    <row r="38" spans="1:17" hidden="1" x14ac:dyDescent="0.3">
      <c r="A38" s="23" t="s">
        <v>86</v>
      </c>
      <c r="B38" s="23" t="s">
        <v>87</v>
      </c>
      <c r="C38" s="24" t="s">
        <v>80</v>
      </c>
      <c r="D38" s="6" t="s">
        <v>88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2000000</v>
      </c>
      <c r="K38" s="7">
        <v>2000000</v>
      </c>
      <c r="L38" s="7">
        <v>2000000</v>
      </c>
      <c r="M38" s="7">
        <v>0</v>
      </c>
      <c r="N38" s="7">
        <v>0</v>
      </c>
      <c r="O38" s="7">
        <v>0</v>
      </c>
      <c r="P38" s="7">
        <v>2000000</v>
      </c>
      <c r="Q38" s="7">
        <f t="shared" si="0"/>
        <v>2000000</v>
      </c>
    </row>
    <row r="39" spans="1:17" hidden="1" x14ac:dyDescent="0.3">
      <c r="A39" s="23" t="s">
        <v>89</v>
      </c>
      <c r="B39" s="23" t="s">
        <v>90</v>
      </c>
      <c r="C39" s="24" t="s">
        <v>80</v>
      </c>
      <c r="D39" s="6" t="s">
        <v>91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3100000</v>
      </c>
      <c r="K39" s="7">
        <v>3100000</v>
      </c>
      <c r="L39" s="7">
        <v>3100000</v>
      </c>
      <c r="M39" s="7">
        <v>0</v>
      </c>
      <c r="N39" s="7">
        <v>0</v>
      </c>
      <c r="O39" s="7">
        <v>0</v>
      </c>
      <c r="P39" s="7">
        <v>3100000</v>
      </c>
      <c r="Q39" s="7">
        <f t="shared" si="0"/>
        <v>3100000</v>
      </c>
    </row>
    <row r="40" spans="1:17" ht="27.6" hidden="1" x14ac:dyDescent="0.3">
      <c r="A40" s="23" t="s">
        <v>92</v>
      </c>
      <c r="B40" s="23" t="s">
        <v>93</v>
      </c>
      <c r="C40" s="24" t="s">
        <v>80</v>
      </c>
      <c r="D40" s="6" t="s">
        <v>94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1000000</v>
      </c>
      <c r="K40" s="7">
        <v>1000000</v>
      </c>
      <c r="L40" s="7">
        <v>1000000</v>
      </c>
      <c r="M40" s="7">
        <v>0</v>
      </c>
      <c r="N40" s="7">
        <v>0</v>
      </c>
      <c r="O40" s="7">
        <v>0</v>
      </c>
      <c r="P40" s="7">
        <v>1000000</v>
      </c>
      <c r="Q40" s="7">
        <f t="shared" si="0"/>
        <v>1000000</v>
      </c>
    </row>
    <row r="41" spans="1:17" ht="27.6" hidden="1" x14ac:dyDescent="0.3">
      <c r="A41" s="23" t="s">
        <v>95</v>
      </c>
      <c r="B41" s="23" t="s">
        <v>96</v>
      </c>
      <c r="C41" s="24" t="s">
        <v>80</v>
      </c>
      <c r="D41" s="6" t="s">
        <v>97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300000</v>
      </c>
      <c r="K41" s="7">
        <v>300000</v>
      </c>
      <c r="L41" s="7">
        <f>300000-300000</f>
        <v>0</v>
      </c>
      <c r="M41" s="7">
        <v>0</v>
      </c>
      <c r="N41" s="7">
        <v>0</v>
      </c>
      <c r="O41" s="7">
        <v>0</v>
      </c>
      <c r="P41" s="7">
        <v>300000</v>
      </c>
      <c r="Q41" s="7">
        <f t="shared" si="0"/>
        <v>300000</v>
      </c>
    </row>
    <row r="42" spans="1:17" ht="41.4" x14ac:dyDescent="0.3">
      <c r="A42" s="23" t="s">
        <v>98</v>
      </c>
      <c r="B42" s="23" t="s">
        <v>100</v>
      </c>
      <c r="C42" s="24" t="s">
        <v>99</v>
      </c>
      <c r="D42" s="6" t="s">
        <v>101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2000000</v>
      </c>
      <c r="K42" s="7">
        <v>2000000</v>
      </c>
      <c r="L42" s="7">
        <v>2000000</v>
      </c>
      <c r="M42" s="7">
        <v>0</v>
      </c>
      <c r="N42" s="7">
        <v>0</v>
      </c>
      <c r="O42" s="7">
        <v>0</v>
      </c>
      <c r="P42" s="7">
        <v>2000000</v>
      </c>
      <c r="Q42" s="7">
        <f t="shared" si="0"/>
        <v>2000000</v>
      </c>
    </row>
    <row r="43" spans="1:17" ht="27.6" hidden="1" x14ac:dyDescent="0.3">
      <c r="A43" s="23" t="s">
        <v>102</v>
      </c>
      <c r="B43" s="23" t="s">
        <v>103</v>
      </c>
      <c r="C43" s="24" t="s">
        <v>99</v>
      </c>
      <c r="D43" s="6" t="s">
        <v>104</v>
      </c>
      <c r="E43" s="7">
        <v>967964</v>
      </c>
      <c r="F43" s="7">
        <v>967964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f t="shared" si="0"/>
        <v>967964</v>
      </c>
    </row>
    <row r="44" spans="1:17" ht="41.4" x14ac:dyDescent="0.3">
      <c r="A44" s="23" t="s">
        <v>105</v>
      </c>
      <c r="B44" s="23" t="s">
        <v>107</v>
      </c>
      <c r="C44" s="24" t="s">
        <v>106</v>
      </c>
      <c r="D44" s="6" t="s">
        <v>108</v>
      </c>
      <c r="E44" s="7">
        <v>20144287</v>
      </c>
      <c r="F44" s="7">
        <v>20144287</v>
      </c>
      <c r="G44" s="7">
        <v>0</v>
      </c>
      <c r="H44" s="7">
        <v>0</v>
      </c>
      <c r="I44" s="7">
        <v>0</v>
      </c>
      <c r="J44" s="7">
        <v>1900000</v>
      </c>
      <c r="K44" s="7">
        <v>1900000</v>
      </c>
      <c r="L44" s="7">
        <v>1900000</v>
      </c>
      <c r="M44" s="7">
        <v>0</v>
      </c>
      <c r="N44" s="7">
        <v>0</v>
      </c>
      <c r="O44" s="7">
        <v>0</v>
      </c>
      <c r="P44" s="7">
        <v>1900000</v>
      </c>
      <c r="Q44" s="7">
        <f t="shared" si="0"/>
        <v>22044287</v>
      </c>
    </row>
    <row r="45" spans="1:17" ht="41.4" x14ac:dyDescent="0.3">
      <c r="A45" s="23" t="s">
        <v>109</v>
      </c>
      <c r="B45" s="23" t="s">
        <v>110</v>
      </c>
      <c r="C45" s="24" t="s">
        <v>106</v>
      </c>
      <c r="D45" s="6" t="s">
        <v>111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6596000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6596000</v>
      </c>
      <c r="Q45" s="7">
        <f t="shared" si="0"/>
        <v>6596000</v>
      </c>
    </row>
    <row r="46" spans="1:17" ht="27.6" hidden="1" x14ac:dyDescent="0.3">
      <c r="A46" s="23" t="s">
        <v>112</v>
      </c>
      <c r="B46" s="23" t="s">
        <v>113</v>
      </c>
      <c r="C46" s="24" t="s">
        <v>99</v>
      </c>
      <c r="D46" s="6" t="s">
        <v>114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100000</v>
      </c>
      <c r="K46" s="7">
        <v>100000</v>
      </c>
      <c r="L46" s="7">
        <v>100000</v>
      </c>
      <c r="M46" s="7">
        <v>0</v>
      </c>
      <c r="N46" s="7">
        <v>0</v>
      </c>
      <c r="O46" s="7">
        <v>0</v>
      </c>
      <c r="P46" s="7">
        <v>100000</v>
      </c>
      <c r="Q46" s="7">
        <f t="shared" si="0"/>
        <v>100000</v>
      </c>
    </row>
    <row r="47" spans="1:17" ht="27.6" hidden="1" x14ac:dyDescent="0.3">
      <c r="A47" s="23" t="s">
        <v>115</v>
      </c>
      <c r="B47" s="23" t="s">
        <v>116</v>
      </c>
      <c r="C47" s="24" t="s">
        <v>99</v>
      </c>
      <c r="D47" s="6" t="s">
        <v>117</v>
      </c>
      <c r="E47" s="7">
        <v>25000</v>
      </c>
      <c r="F47" s="7">
        <v>25000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f t="shared" si="0"/>
        <v>25000</v>
      </c>
    </row>
    <row r="48" spans="1:17" ht="96.6" hidden="1" x14ac:dyDescent="0.3">
      <c r="A48" s="23" t="s">
        <v>118</v>
      </c>
      <c r="B48" s="23" t="s">
        <v>119</v>
      </c>
      <c r="C48" s="24" t="s">
        <v>99</v>
      </c>
      <c r="D48" s="6" t="s">
        <v>120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6000</v>
      </c>
      <c r="K48" s="7">
        <v>0</v>
      </c>
      <c r="L48" s="7">
        <v>0</v>
      </c>
      <c r="M48" s="7">
        <v>6000</v>
      </c>
      <c r="N48" s="7">
        <v>0</v>
      </c>
      <c r="O48" s="7">
        <v>0</v>
      </c>
      <c r="P48" s="7">
        <v>0</v>
      </c>
      <c r="Q48" s="7">
        <f t="shared" si="0"/>
        <v>6000</v>
      </c>
    </row>
    <row r="49" spans="1:17" hidden="1" x14ac:dyDescent="0.3">
      <c r="A49" s="23" t="s">
        <v>121</v>
      </c>
      <c r="B49" s="23" t="s">
        <v>122</v>
      </c>
      <c r="C49" s="24" t="s">
        <v>99</v>
      </c>
      <c r="D49" s="6" t="s">
        <v>123</v>
      </c>
      <c r="E49" s="7">
        <v>5800000</v>
      </c>
      <c r="F49" s="7">
        <v>0</v>
      </c>
      <c r="G49" s="7">
        <v>0</v>
      </c>
      <c r="H49" s="7">
        <v>0</v>
      </c>
      <c r="I49" s="7">
        <v>5800000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f t="shared" ref="Q49:Q67" si="1">E49+J49</f>
        <v>5800000</v>
      </c>
    </row>
    <row r="50" spans="1:17" ht="27.6" x14ac:dyDescent="0.3">
      <c r="A50" s="23" t="s">
        <v>125</v>
      </c>
      <c r="B50" s="23" t="s">
        <v>126</v>
      </c>
      <c r="C50" s="24" t="s">
        <v>124</v>
      </c>
      <c r="D50" s="6" t="s">
        <v>127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445250</v>
      </c>
      <c r="K50" s="7">
        <v>0</v>
      </c>
      <c r="L50" s="7">
        <v>0</v>
      </c>
      <c r="M50" s="7">
        <v>145250</v>
      </c>
      <c r="N50" s="7">
        <v>0</v>
      </c>
      <c r="O50" s="7">
        <v>0</v>
      </c>
      <c r="P50" s="7">
        <v>300000</v>
      </c>
      <c r="Q50" s="7">
        <f t="shared" si="1"/>
        <v>445250</v>
      </c>
    </row>
    <row r="51" spans="1:17" ht="27.6" x14ac:dyDescent="0.3">
      <c r="A51" s="20" t="s">
        <v>128</v>
      </c>
      <c r="B51" s="21"/>
      <c r="C51" s="22"/>
      <c r="D51" s="4" t="s">
        <v>129</v>
      </c>
      <c r="E51" s="5">
        <v>12578912</v>
      </c>
      <c r="F51" s="5">
        <v>12578912</v>
      </c>
      <c r="G51" s="5">
        <v>7472496</v>
      </c>
      <c r="H51" s="5">
        <v>769278</v>
      </c>
      <c r="I51" s="5">
        <v>0</v>
      </c>
      <c r="J51" s="5">
        <v>288267</v>
      </c>
      <c r="K51" s="5">
        <v>140000</v>
      </c>
      <c r="L51" s="5">
        <v>140000</v>
      </c>
      <c r="M51" s="5">
        <v>148267</v>
      </c>
      <c r="N51" s="5">
        <v>60116</v>
      </c>
      <c r="O51" s="5">
        <v>0</v>
      </c>
      <c r="P51" s="5">
        <v>140000</v>
      </c>
      <c r="Q51" s="5">
        <f t="shared" si="1"/>
        <v>12867179</v>
      </c>
    </row>
    <row r="52" spans="1:17" ht="27.6" x14ac:dyDescent="0.3">
      <c r="A52" s="20" t="s">
        <v>130</v>
      </c>
      <c r="B52" s="21"/>
      <c r="C52" s="22"/>
      <c r="D52" s="4" t="s">
        <v>129</v>
      </c>
      <c r="E52" s="5">
        <v>12578912</v>
      </c>
      <c r="F52" s="5">
        <v>12578912</v>
      </c>
      <c r="G52" s="5">
        <v>7472496</v>
      </c>
      <c r="H52" s="5">
        <v>769278</v>
      </c>
      <c r="I52" s="5">
        <v>0</v>
      </c>
      <c r="J52" s="5">
        <v>288267</v>
      </c>
      <c r="K52" s="5">
        <v>140000</v>
      </c>
      <c r="L52" s="5">
        <v>140000</v>
      </c>
      <c r="M52" s="5">
        <v>148267</v>
      </c>
      <c r="N52" s="5">
        <v>60116</v>
      </c>
      <c r="O52" s="5">
        <v>0</v>
      </c>
      <c r="P52" s="5">
        <v>140000</v>
      </c>
      <c r="Q52" s="5">
        <f t="shared" si="1"/>
        <v>12867179</v>
      </c>
    </row>
    <row r="53" spans="1:17" ht="41.4" hidden="1" x14ac:dyDescent="0.3">
      <c r="A53" s="23" t="s">
        <v>131</v>
      </c>
      <c r="B53" s="23" t="s">
        <v>132</v>
      </c>
      <c r="C53" s="24" t="s">
        <v>20</v>
      </c>
      <c r="D53" s="6" t="s">
        <v>133</v>
      </c>
      <c r="E53" s="7">
        <v>918043</v>
      </c>
      <c r="F53" s="7">
        <v>918043</v>
      </c>
      <c r="G53" s="7">
        <v>711510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f t="shared" si="1"/>
        <v>918043</v>
      </c>
    </row>
    <row r="54" spans="1:17" ht="27.6" hidden="1" x14ac:dyDescent="0.3">
      <c r="A54" s="23" t="s">
        <v>134</v>
      </c>
      <c r="B54" s="23" t="s">
        <v>136</v>
      </c>
      <c r="C54" s="24" t="s">
        <v>135</v>
      </c>
      <c r="D54" s="6" t="s">
        <v>137</v>
      </c>
      <c r="E54" s="7">
        <v>3515682</v>
      </c>
      <c r="F54" s="7">
        <v>3515682</v>
      </c>
      <c r="G54" s="7">
        <v>2731661</v>
      </c>
      <c r="H54" s="7">
        <v>44926</v>
      </c>
      <c r="I54" s="7">
        <v>0</v>
      </c>
      <c r="J54" s="7">
        <v>176567</v>
      </c>
      <c r="K54" s="7">
        <v>90000</v>
      </c>
      <c r="L54" s="7">
        <v>90000</v>
      </c>
      <c r="M54" s="7">
        <v>86567</v>
      </c>
      <c r="N54" s="7">
        <v>60116</v>
      </c>
      <c r="O54" s="7">
        <v>0</v>
      </c>
      <c r="P54" s="7">
        <v>90000</v>
      </c>
      <c r="Q54" s="7">
        <f t="shared" si="1"/>
        <v>3692249</v>
      </c>
    </row>
    <row r="55" spans="1:17" hidden="1" x14ac:dyDescent="0.3">
      <c r="A55" s="23" t="s">
        <v>138</v>
      </c>
      <c r="B55" s="23" t="s">
        <v>140</v>
      </c>
      <c r="C55" s="24" t="s">
        <v>139</v>
      </c>
      <c r="D55" s="6" t="s">
        <v>141</v>
      </c>
      <c r="E55" s="7">
        <v>1471400</v>
      </c>
      <c r="F55" s="7">
        <v>1471400</v>
      </c>
      <c r="G55" s="7">
        <v>1042130</v>
      </c>
      <c r="H55" s="7">
        <v>0</v>
      </c>
      <c r="I55" s="7">
        <v>0</v>
      </c>
      <c r="J55" s="7">
        <v>50000</v>
      </c>
      <c r="K55" s="7">
        <v>50000</v>
      </c>
      <c r="L55" s="7">
        <v>50000</v>
      </c>
      <c r="M55" s="7">
        <v>0</v>
      </c>
      <c r="N55" s="7">
        <v>0</v>
      </c>
      <c r="O55" s="7">
        <v>0</v>
      </c>
      <c r="P55" s="7">
        <v>50000</v>
      </c>
      <c r="Q55" s="7">
        <f t="shared" si="1"/>
        <v>1521400</v>
      </c>
    </row>
    <row r="56" spans="1:17" ht="41.4" hidden="1" x14ac:dyDescent="0.3">
      <c r="A56" s="23" t="s">
        <v>142</v>
      </c>
      <c r="B56" s="23" t="s">
        <v>144</v>
      </c>
      <c r="C56" s="24" t="s">
        <v>143</v>
      </c>
      <c r="D56" s="6" t="s">
        <v>145</v>
      </c>
      <c r="E56" s="7">
        <v>4251889</v>
      </c>
      <c r="F56" s="7">
        <v>4251889</v>
      </c>
      <c r="G56" s="7">
        <v>2476295</v>
      </c>
      <c r="H56" s="7">
        <v>721752</v>
      </c>
      <c r="I56" s="7">
        <v>0</v>
      </c>
      <c r="J56" s="7">
        <v>61700</v>
      </c>
      <c r="K56" s="7">
        <v>0</v>
      </c>
      <c r="L56" s="7">
        <v>0</v>
      </c>
      <c r="M56" s="7">
        <v>61700</v>
      </c>
      <c r="N56" s="7">
        <v>0</v>
      </c>
      <c r="O56" s="7">
        <v>0</v>
      </c>
      <c r="P56" s="7">
        <v>0</v>
      </c>
      <c r="Q56" s="7">
        <f t="shared" si="1"/>
        <v>4313589</v>
      </c>
    </row>
    <row r="57" spans="1:17" ht="22.2" customHeight="1" x14ac:dyDescent="0.3">
      <c r="A57" s="23" t="s">
        <v>146</v>
      </c>
      <c r="B57" s="23" t="s">
        <v>148</v>
      </c>
      <c r="C57" s="24" t="s">
        <v>147</v>
      </c>
      <c r="D57" s="6" t="s">
        <v>149</v>
      </c>
      <c r="E57" s="7">
        <v>540000</v>
      </c>
      <c r="F57" s="7">
        <v>540000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f t="shared" si="1"/>
        <v>540000</v>
      </c>
    </row>
    <row r="58" spans="1:17" ht="27.6" x14ac:dyDescent="0.3">
      <c r="A58" s="23" t="s">
        <v>150</v>
      </c>
      <c r="B58" s="23" t="s">
        <v>152</v>
      </c>
      <c r="C58" s="24" t="s">
        <v>151</v>
      </c>
      <c r="D58" s="6" t="s">
        <v>153</v>
      </c>
      <c r="E58" s="7">
        <v>925898</v>
      </c>
      <c r="F58" s="7">
        <v>925898</v>
      </c>
      <c r="G58" s="7">
        <v>510900</v>
      </c>
      <c r="H58" s="7">
        <v>2600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f t="shared" si="1"/>
        <v>925898</v>
      </c>
    </row>
    <row r="59" spans="1:17" ht="55.2" x14ac:dyDescent="0.3">
      <c r="A59" s="23" t="s">
        <v>154</v>
      </c>
      <c r="B59" s="23" t="s">
        <v>155</v>
      </c>
      <c r="C59" s="24" t="s">
        <v>151</v>
      </c>
      <c r="D59" s="6" t="s">
        <v>156</v>
      </c>
      <c r="E59" s="7">
        <v>956000</v>
      </c>
      <c r="F59" s="7">
        <v>956000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f t="shared" si="1"/>
        <v>956000</v>
      </c>
    </row>
    <row r="60" spans="1:17" ht="22.2" customHeight="1" x14ac:dyDescent="0.3">
      <c r="A60" s="20" t="s">
        <v>157</v>
      </c>
      <c r="B60" s="21"/>
      <c r="C60" s="22"/>
      <c r="D60" s="4" t="s">
        <v>158</v>
      </c>
      <c r="E60" s="5">
        <v>37708121</v>
      </c>
      <c r="F60" s="5">
        <v>37508121</v>
      </c>
      <c r="G60" s="5">
        <v>876045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f t="shared" si="1"/>
        <v>37708121</v>
      </c>
    </row>
    <row r="61" spans="1:17" ht="22.2" customHeight="1" x14ac:dyDescent="0.3">
      <c r="A61" s="20" t="s">
        <v>159</v>
      </c>
      <c r="B61" s="21"/>
      <c r="C61" s="22"/>
      <c r="D61" s="4" t="s">
        <v>158</v>
      </c>
      <c r="E61" s="5">
        <v>37708121</v>
      </c>
      <c r="F61" s="5">
        <v>37508121</v>
      </c>
      <c r="G61" s="5">
        <v>876045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f t="shared" si="1"/>
        <v>37708121</v>
      </c>
    </row>
    <row r="62" spans="1:17" ht="41.4" hidden="1" x14ac:dyDescent="0.3">
      <c r="A62" s="23" t="s">
        <v>160</v>
      </c>
      <c r="B62" s="23" t="s">
        <v>132</v>
      </c>
      <c r="C62" s="24" t="s">
        <v>20</v>
      </c>
      <c r="D62" s="6" t="s">
        <v>133</v>
      </c>
      <c r="E62" s="7">
        <v>1268775</v>
      </c>
      <c r="F62" s="7">
        <v>1268775</v>
      </c>
      <c r="G62" s="7">
        <v>876045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f t="shared" si="1"/>
        <v>1268775</v>
      </c>
    </row>
    <row r="63" spans="1:17" hidden="1" x14ac:dyDescent="0.3">
      <c r="A63" s="23" t="s">
        <v>161</v>
      </c>
      <c r="B63" s="23" t="s">
        <v>163</v>
      </c>
      <c r="C63" s="24" t="s">
        <v>162</v>
      </c>
      <c r="D63" s="6" t="s">
        <v>164</v>
      </c>
      <c r="E63" s="7">
        <v>200000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f t="shared" si="1"/>
        <v>200000</v>
      </c>
    </row>
    <row r="64" spans="1:17" hidden="1" x14ac:dyDescent="0.3">
      <c r="A64" s="23" t="s">
        <v>165</v>
      </c>
      <c r="B64" s="23" t="s">
        <v>167</v>
      </c>
      <c r="C64" s="24" t="s">
        <v>166</v>
      </c>
      <c r="D64" s="6" t="s">
        <v>168</v>
      </c>
      <c r="E64" s="7">
        <v>32991200</v>
      </c>
      <c r="F64" s="7">
        <v>32991200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f t="shared" si="1"/>
        <v>32991200</v>
      </c>
    </row>
    <row r="65" spans="1:29" ht="20.399999999999999" customHeight="1" x14ac:dyDescent="0.3">
      <c r="A65" s="23" t="s">
        <v>169</v>
      </c>
      <c r="B65" s="23" t="s">
        <v>170</v>
      </c>
      <c r="C65" s="24" t="s">
        <v>166</v>
      </c>
      <c r="D65" s="6" t="s">
        <v>171</v>
      </c>
      <c r="E65" s="7">
        <v>2678246</v>
      </c>
      <c r="F65" s="7">
        <v>2678246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f t="shared" si="1"/>
        <v>2678246</v>
      </c>
    </row>
    <row r="66" spans="1:29" ht="41.4" x14ac:dyDescent="0.3">
      <c r="A66" s="23" t="s">
        <v>172</v>
      </c>
      <c r="B66" s="23" t="s">
        <v>173</v>
      </c>
      <c r="C66" s="24" t="s">
        <v>166</v>
      </c>
      <c r="D66" s="6" t="s">
        <v>174</v>
      </c>
      <c r="E66" s="7">
        <v>569900</v>
      </c>
      <c r="F66" s="7">
        <v>569900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f t="shared" si="1"/>
        <v>569900</v>
      </c>
    </row>
    <row r="67" spans="1:29" ht="20.399999999999999" customHeight="1" x14ac:dyDescent="0.3">
      <c r="A67" s="21" t="s">
        <v>175</v>
      </c>
      <c r="B67" s="20" t="s">
        <v>175</v>
      </c>
      <c r="C67" s="22" t="s">
        <v>175</v>
      </c>
      <c r="D67" s="4" t="s">
        <v>176</v>
      </c>
      <c r="E67" s="5">
        <v>224835097</v>
      </c>
      <c r="F67" s="5">
        <v>218225097</v>
      </c>
      <c r="G67" s="5">
        <v>107388131</v>
      </c>
      <c r="H67" s="5">
        <v>8752361</v>
      </c>
      <c r="I67" s="5">
        <v>6410000</v>
      </c>
      <c r="J67" s="5">
        <v>59430337</v>
      </c>
      <c r="K67" s="5">
        <v>46837306</v>
      </c>
      <c r="L67" s="5">
        <f>46837306-1630000</f>
        <v>45207306</v>
      </c>
      <c r="M67" s="5">
        <v>4676717</v>
      </c>
      <c r="N67" s="5">
        <v>60116</v>
      </c>
      <c r="O67" s="5">
        <v>0</v>
      </c>
      <c r="P67" s="5">
        <v>54753620</v>
      </c>
      <c r="Q67" s="5">
        <f t="shared" si="1"/>
        <v>284265434</v>
      </c>
    </row>
    <row r="68" spans="1:29" ht="20.399999999999999" customHeight="1" x14ac:dyDescent="0.3">
      <c r="A68" s="38"/>
      <c r="B68" s="39"/>
      <c r="C68" s="40"/>
      <c r="D68" s="41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</row>
    <row r="69" spans="1:29" ht="20.399999999999999" customHeight="1" x14ac:dyDescent="0.3">
      <c r="A69" s="38"/>
      <c r="B69" s="39"/>
      <c r="C69" s="40"/>
      <c r="D69" s="41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</row>
    <row r="72" spans="1:29" ht="18" x14ac:dyDescent="0.35">
      <c r="A72" s="25" t="s">
        <v>177</v>
      </c>
      <c r="B72" s="25"/>
      <c r="C72" s="26"/>
      <c r="D72" s="26"/>
      <c r="E72" s="15"/>
      <c r="F72" s="15"/>
      <c r="G72" s="15"/>
      <c r="H72" s="15"/>
      <c r="I72" s="16"/>
      <c r="J72" s="15"/>
      <c r="K72" s="15"/>
      <c r="L72" s="26"/>
      <c r="M72" s="16"/>
      <c r="N72" s="15"/>
      <c r="O72" s="15"/>
      <c r="P72" s="16" t="s">
        <v>178</v>
      </c>
      <c r="Q72" s="15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</row>
  </sheetData>
  <mergeCells count="30">
    <mergeCell ref="T7:U7"/>
    <mergeCell ref="A8:S8"/>
    <mergeCell ref="A9:S9"/>
    <mergeCell ref="L14:L15"/>
    <mergeCell ref="P13:P15"/>
    <mergeCell ref="Q12:Q15"/>
    <mergeCell ref="A7:S7"/>
    <mergeCell ref="G14:G15"/>
    <mergeCell ref="H14:H15"/>
    <mergeCell ref="I13:I15"/>
    <mergeCell ref="J12:P12"/>
    <mergeCell ref="J13:J15"/>
    <mergeCell ref="K13:K15"/>
    <mergeCell ref="M13:M15"/>
    <mergeCell ref="N13:O13"/>
    <mergeCell ref="N14:N15"/>
    <mergeCell ref="O2:Q2"/>
    <mergeCell ref="O3:Q3"/>
    <mergeCell ref="O4:Q4"/>
    <mergeCell ref="Q5:S5"/>
    <mergeCell ref="A6:S6"/>
    <mergeCell ref="O14:O15"/>
    <mergeCell ref="A12:A15"/>
    <mergeCell ref="B12:B15"/>
    <mergeCell ref="C12:C15"/>
    <mergeCell ref="D12:D15"/>
    <mergeCell ref="E12:I12"/>
    <mergeCell ref="E13:E15"/>
    <mergeCell ref="F13:F15"/>
    <mergeCell ref="G13:H13"/>
  </mergeCells>
  <pageMargins left="0.19685039370078741" right="0.19685039370078741" top="0.59055118110236227" bottom="0.19685039370078741" header="0" footer="0"/>
  <pageSetup paperSize="9" scale="58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Аркуш1</vt:lpstr>
      <vt:lpstr>Аркуш1!Заголовки_для_печати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2021-06-28T13:27:55Z</cp:lastPrinted>
  <dcterms:created xsi:type="dcterms:W3CDTF">2021-06-22T13:39:30Z</dcterms:created>
  <dcterms:modified xsi:type="dcterms:W3CDTF">2021-06-28T13:28:33Z</dcterms:modified>
</cp:coreProperties>
</file>