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ФОРМУВАННЯ БЮДЖЕТУ\БЮДЖЕТИ\БЮДЖЕТ 2022\ПРОЕКТ БЮДЖЕТУ 2022\до РІШЕННЯ\ПРОЕКТ ІІ\"/>
    </mc:Choice>
  </mc:AlternateContent>
  <bookViews>
    <workbookView xWindow="-105" yWindow="-105" windowWidth="23250" windowHeight="12570"/>
  </bookViews>
  <sheets>
    <sheet name="ПОЧАТКОВИЙ" sheetId="6" r:id="rId1"/>
  </sheets>
  <definedNames>
    <definedName name="_xlnm.Print_Titles" localSheetId="0">ПОЧАТКОВИЙ!$12:$13</definedName>
    <definedName name="_xlnm.Print_Area" localSheetId="0">ПОЧАТКОВИЙ!$A$1:$J$132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6" l="1"/>
  <c r="G15" i="6"/>
  <c r="G44" i="6" l="1"/>
  <c r="G43" i="6"/>
  <c r="I112" i="6" l="1"/>
  <c r="G112" i="6"/>
  <c r="I113" i="6"/>
  <c r="G113" i="6"/>
  <c r="G72" i="6" l="1"/>
  <c r="G27" i="6" l="1"/>
  <c r="I25" i="6" l="1"/>
  <c r="I42" i="6"/>
  <c r="I32" i="6"/>
  <c r="G42" i="6"/>
  <c r="G25" i="6" l="1"/>
  <c r="G32" i="6"/>
  <c r="G74" i="6" l="1"/>
  <c r="I73" i="6" l="1"/>
  <c r="I71" i="6" s="1"/>
  <c r="G52" i="6" l="1"/>
  <c r="I69" i="6" l="1"/>
  <c r="G69" i="6"/>
  <c r="I128" i="6" l="1"/>
  <c r="G128" i="6"/>
  <c r="I126" i="6"/>
  <c r="G126" i="6"/>
  <c r="I122" i="6"/>
  <c r="G122" i="6"/>
  <c r="I116" i="6"/>
  <c r="I110" i="6"/>
  <c r="G110" i="6"/>
  <c r="I108" i="6"/>
  <c r="G108" i="6"/>
  <c r="I106" i="6"/>
  <c r="G106" i="6"/>
  <c r="I102" i="6"/>
  <c r="G102" i="6"/>
  <c r="I99" i="6"/>
  <c r="G99" i="6"/>
  <c r="G71" i="6"/>
  <c r="G66" i="6"/>
  <c r="I66" i="6"/>
  <c r="I125" i="6" l="1"/>
  <c r="I124" i="6" s="1"/>
  <c r="G116" i="6"/>
  <c r="G79" i="6"/>
  <c r="I52" i="6"/>
  <c r="I79" i="6"/>
  <c r="G125" i="6"/>
  <c r="G124" i="6" s="1"/>
  <c r="G14" i="6" l="1"/>
  <c r="G130" i="6" s="1"/>
  <c r="I14" i="6"/>
  <c r="I130" i="6" s="1"/>
</calcChain>
</file>

<file path=xl/sharedStrings.xml><?xml version="1.0" encoding="utf-8"?>
<sst xmlns="http://schemas.openxmlformats.org/spreadsheetml/2006/main" count="313" uniqueCount="153">
  <si>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</si>
  <si>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</si>
  <si>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</si>
  <si>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</si>
  <si>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</si>
  <si>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</si>
  <si>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</si>
  <si>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</si>
  <si>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</si>
  <si>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</si>
  <si>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</si>
  <si>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</si>
  <si>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</si>
  <si>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</si>
  <si>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</si>
  <si>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</si>
  <si>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</si>
  <si>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</si>
  <si>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</si>
  <si>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</si>
  <si>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</si>
  <si>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</si>
  <si>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</si>
  <si>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</si>
  <si>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</si>
  <si>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</si>
  <si>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</si>
  <si>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</si>
  <si>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</si>
  <si>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</si>
  <si>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</si>
  <si>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</si>
  <si>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</si>
  <si>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</si>
  <si>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</si>
  <si>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</si>
  <si>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</si>
  <si>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</si>
  <si>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</si>
  <si>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</si>
  <si>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</si>
  <si>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</si>
  <si>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</si>
  <si>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</si>
  <si>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</si>
  <si>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</si>
  <si>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</si>
  <si>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</si>
  <si>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</si>
  <si>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</si>
  <si>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</si>
  <si>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</si>
  <si>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</si>
  <si>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</si>
  <si>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</si>
  <si>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</si>
  <si>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</si>
  <si>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</si>
  <si>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</si>
  <si>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</si>
  <si>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</si>
  <si>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</si>
  <si>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</si>
  <si>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</si>
  <si>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</si>
  <si>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</si>
  <si>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</si>
  <si>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</si>
  <si>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</si>
  <si>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</si>
  <si>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</si>
  <si>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</si>
  <si>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</si>
  <si>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</si>
  <si>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</si>
  <si>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</si>
  <si>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</si>
  <si>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</si>
  <si>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</si>
  <si>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</si>
  <si>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</si>
  <si>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</si>
  <si>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</si>
  <si>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</si>
  <si>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</si>
  <si>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</si>
  <si>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</si>
  <si>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</si>
  <si>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</si>
  <si>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</si>
  <si>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</si>
  <si>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</si>
  <si>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</si>
  <si>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</si>
  <si>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</si>
  <si>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</si>
  <si>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</si>
  <si>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</si>
  <si>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</si>
  <si>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</si>
  <si>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</si>
  <si>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</si>
  <si>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</si>
  <si>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</si>
  <si>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</si>
  <si>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>Реконструкція мереж вуличного освітлення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</si>
  <si>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</si>
  <si>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0111061</t>
  </si>
  <si>
    <t>1061</t>
  </si>
  <si>
    <t>0111010</t>
  </si>
  <si>
    <t>1010</t>
  </si>
  <si>
    <t>0910</t>
  </si>
  <si>
    <t>Надання дошкільної освіти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</si>
  <si>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</si>
  <si>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</si>
  <si>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</si>
  <si>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</si>
  <si>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</si>
  <si>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дитячого садочка на 80 місць в с.Радомишль, вул.Центральна, 47 Луцького району Волинської області</t>
  </si>
  <si>
    <t>0111181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</si>
  <si>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</si>
  <si>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</si>
  <si>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Капітальний ремонт будівлі ЗОШ І-ІІІ ступенів по вул.Центральній, 6 в с.Боратин Луцького району Волинської області (код ДК021:2015 45312000-7 Встановлення систем аварійної сигналізації та антен)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</si>
  <si>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</si>
  <si>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</si>
  <si>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</si>
  <si>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Капітальний ремонт частини приміщень І-го поверху загальноосвітньої школи I-III ст. на вул Шевченка, 16 села Рованці Луцького району Волинської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</si>
  <si>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</si>
  <si>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</si>
  <si>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</si>
  <si>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</si>
  <si>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</si>
  <si>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</si>
  <si>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</si>
  <si>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Розроблення проектно-кошторисної документації та експертизи по "Капітальний ремон ЗОШ І-ІІІ ст с.Боратин"</t>
  </si>
  <si>
    <t>Капітальний ремонт підїзду до амбулаторії загальної практики сімейної медицини в с.Лаврів Луцького району Волинської області</t>
  </si>
  <si>
    <t>Додаток № 6</t>
  </si>
  <si>
    <t>"Про бюджет сільської територіальної громади на 2022 рік"</t>
  </si>
  <si>
    <t>виробничої, комунікаційної та соціальної інфраструктури за об'єктами у 2022 році</t>
  </si>
  <si>
    <t>2021-2022</t>
  </si>
  <si>
    <t>Реконструкція зовнішнього освітлення по вул.Горохівська с.Гірка Полонка (автомобільна дорога Н-17 Львів-Радехів-Луцьк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</si>
  <si>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</si>
  <si>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</si>
  <si>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</si>
  <si>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</si>
  <si>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2019-2021</t>
  </si>
  <si>
    <t>Виготовлення проектно-кошторисної документації по капітальних роботах закладів освіти</t>
  </si>
  <si>
    <t>2019-2022</t>
  </si>
  <si>
    <t xml:space="preserve">до рішення сільської ради від 24.12.2021 </t>
  </si>
  <si>
    <t>0117370</t>
  </si>
  <si>
    <t>7370</t>
  </si>
  <si>
    <t>Реалізація інших заходів щодо соціально-економічного розвитку територій</t>
  </si>
  <si>
    <t xml:space="preserve">Виготовлення проектно-кошторисної документації по капітальних роботах закладів освіти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</si>
</sst>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-#,##0;#,&quot;-&quot;"/>
    <numFmt numFmtId="165" formatCode="#,##0.0;\-#,##0.0;#.0,&quot;-&quot;"/>
    <numFmt numFmtId="166" formatCode="#,##0.0_ ;\-#,##0.0\ "/>
    <numFmt numFmtId="167" formatCode="#,##0.0"/>
    <numFmt numFmtId="168" formatCode="#,##0.00_ ;\-#,##0.00\ "/>
  </numFmts>
  <fonts count="18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0" fontId="6" fillId="0" borderId="0"/>
  </cellStyleXfs>
  <cellXfs count="8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justify" wrapText="1"/>
    </xf>
    <xf numFmtId="1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7" fontId="4" fillId="0" borderId="1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167" fontId="5" fillId="0" borderId="1" xfId="2" applyNumberFormat="1" applyFont="1" applyFill="1" applyBorder="1" applyAlignment="1">
      <alignment horizontal="center" vertical="center"/>
    </xf>
    <xf numFmtId="0" fontId="9" fillId="2" borderId="0" xfId="0" applyFont="1" applyFill="1"/>
    <xf numFmtId="49" fontId="11" fillId="2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9" fillId="0" borderId="0" xfId="0" applyFont="1"/>
    <xf numFmtId="167" fontId="5" fillId="2" borderId="1" xfId="2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left" vertical="center" wrapText="1"/>
    </xf>
    <xf numFmtId="4" fontId="12" fillId="2" borderId="1" xfId="0" quotePrefix="1" applyNumberFormat="1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4" fontId="0" fillId="0" borderId="0" xfId="0" applyNumberFormat="1"/>
    <xf numFmtId="4" fontId="0" fillId="3" borderId="1" xfId="0" quotePrefix="1" applyNumberFormat="1" applyFill="1" applyBorder="1" applyAlignment="1">
      <alignment vertical="center" wrapText="1"/>
    </xf>
    <xf numFmtId="0" fontId="0" fillId="3" borderId="1" xfId="0" quotePrefix="1" applyFill="1" applyBorder="1" applyAlignment="1">
      <alignment horizontal="left" vertical="center" wrapText="1"/>
    </xf>
    <xf numFmtId="4" fontId="0" fillId="3" borderId="1" xfId="0" quotePrefix="1" applyNumberFormat="1" applyFill="1" applyBorder="1" applyAlignment="1">
      <alignment horizontal="left" vertical="center" wrapText="1"/>
    </xf>
    <xf numFmtId="168" fontId="14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7" fillId="3" borderId="1" xfId="0" quotePrefix="1" applyFont="1" applyFill="1" applyBorder="1" applyAlignment="1">
      <alignment horizontal="left" vertical="center" wrapText="1"/>
    </xf>
    <xf numFmtId="4" fontId="17" fillId="3" borderId="1" xfId="0" quotePrefix="1" applyNumberFormat="1" applyFont="1" applyFill="1" applyBorder="1" applyAlignment="1">
      <alignment horizontal="left" vertical="center" wrapText="1"/>
    </xf>
    <xf numFmtId="0" fontId="17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left" wrapText="1"/>
    </xf>
    <xf numFmtId="4" fontId="14" fillId="3" borderId="1" xfId="0" applyNumberFormat="1" applyFont="1" applyFill="1" applyBorder="1" applyAlignment="1">
      <alignment horizontal="center" vertical="center" wrapText="1"/>
    </xf>
    <xf numFmtId="166" fontId="14" fillId="3" borderId="1" xfId="0" applyNumberFormat="1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abSelected="1" zoomScaleNormal="100" workbookViewId="0">
      <pane xSplit="5" ySplit="13" topLeftCell="F96" activePane="bottomRight" state="frozen"/>
      <selection pane="topRight" activeCell="F1" sqref="F1"/>
      <selection pane="bottomLeft" activeCell="A14" sqref="A14"/>
      <selection pane="bottomRight" activeCell="I15" sqref="I15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8" t="s">
        <v>136</v>
      </c>
      <c r="H1" s="8"/>
      <c r="I1" s="8"/>
      <c r="J1" s="8"/>
    </row>
    <row r="2" spans="1:11" ht="16.149999999999999" customHeight="1" x14ac:dyDescent="0.25">
      <c r="G2" s="75" t="s">
        <v>148</v>
      </c>
      <c r="H2" s="75"/>
      <c r="I2" s="75"/>
      <c r="J2" s="75"/>
      <c r="K2" s="8"/>
    </row>
    <row r="3" spans="1:11" ht="16.149999999999999" hidden="1" customHeight="1" x14ac:dyDescent="0.25">
      <c r="G3" s="75" t="s">
        <v>41</v>
      </c>
      <c r="H3" s="75"/>
      <c r="I3" s="75"/>
      <c r="J3" s="75"/>
      <c r="K3" s="8"/>
    </row>
    <row r="4" spans="1:11" ht="19.149999999999999" customHeight="1" x14ac:dyDescent="0.25">
      <c r="G4" s="76" t="s">
        <v>137</v>
      </c>
      <c r="H4" s="76"/>
      <c r="I4" s="76"/>
      <c r="J4" s="76"/>
    </row>
    <row r="5" spans="1:11" ht="9" customHeight="1" x14ac:dyDescent="0.2"/>
    <row r="6" spans="1:11" ht="18.75" hidden="1" x14ac:dyDescent="0.3">
      <c r="A6" s="73" t="s">
        <v>42</v>
      </c>
      <c r="B6" s="73"/>
      <c r="C6" s="73"/>
      <c r="D6" s="73"/>
      <c r="E6" s="73"/>
      <c r="F6" s="73"/>
      <c r="G6" s="73"/>
      <c r="H6" s="73"/>
      <c r="I6" s="73"/>
      <c r="J6" s="73"/>
    </row>
    <row r="7" spans="1:11" ht="22.15" hidden="1" customHeight="1" x14ac:dyDescent="0.3">
      <c r="A7" s="73" t="s">
        <v>43</v>
      </c>
      <c r="B7" s="73"/>
      <c r="C7" s="73"/>
      <c r="D7" s="73"/>
      <c r="E7" s="73"/>
      <c r="F7" s="73"/>
      <c r="G7" s="73"/>
      <c r="H7" s="73"/>
      <c r="I7" s="73"/>
      <c r="J7" s="73"/>
    </row>
    <row r="8" spans="1:11" s="7" customFormat="1" ht="18.75" x14ac:dyDescent="0.3">
      <c r="A8" s="73" t="s">
        <v>0</v>
      </c>
      <c r="B8" s="74"/>
      <c r="C8" s="74"/>
      <c r="D8" s="74"/>
      <c r="E8" s="74"/>
      <c r="F8" s="74"/>
      <c r="G8" s="74"/>
      <c r="H8" s="74"/>
      <c r="I8" s="74"/>
      <c r="J8" s="74"/>
    </row>
    <row r="9" spans="1:11" s="7" customFormat="1" ht="18.75" x14ac:dyDescent="0.3">
      <c r="A9" s="73" t="s">
        <v>138</v>
      </c>
      <c r="B9" s="74"/>
      <c r="C9" s="74"/>
      <c r="D9" s="74"/>
      <c r="E9" s="74"/>
      <c r="F9" s="74"/>
      <c r="G9" s="74"/>
      <c r="H9" s="74"/>
      <c r="I9" s="74"/>
      <c r="J9" s="74"/>
    </row>
    <row r="10" spans="1:11" x14ac:dyDescent="0.2">
      <c r="A10" s="1" t="s">
        <v>1</v>
      </c>
    </row>
    <row r="11" spans="1:11" x14ac:dyDescent="0.2">
      <c r="A11" t="s">
        <v>2</v>
      </c>
      <c r="J11" s="2" t="s">
        <v>3</v>
      </c>
    </row>
    <row r="12" spans="1:11" ht="78.75" x14ac:dyDescent="0.2">
      <c r="A12" s="59" t="s">
        <v>4</v>
      </c>
      <c r="B12" s="59" t="s">
        <v>5</v>
      </c>
      <c r="C12" s="59" t="s">
        <v>6</v>
      </c>
      <c r="D12" s="60" t="s">
        <v>7</v>
      </c>
      <c r="E12" s="60" t="s">
        <v>8</v>
      </c>
      <c r="F12" s="60" t="s">
        <v>9</v>
      </c>
      <c r="G12" s="60" t="s">
        <v>10</v>
      </c>
      <c r="H12" s="60" t="s">
        <v>11</v>
      </c>
      <c r="I12" s="60" t="s">
        <v>12</v>
      </c>
      <c r="J12" s="60" t="s">
        <v>11</v>
      </c>
    </row>
    <row r="13" spans="1:11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</row>
    <row r="14" spans="1:11" ht="18.75" customHeight="1" x14ac:dyDescent="0.2">
      <c r="A14" s="27" t="s">
        <v>13</v>
      </c>
      <c r="B14" s="28" t="s">
        <v>14</v>
      </c>
      <c r="C14" s="28" t="s">
        <v>14</v>
      </c>
      <c r="D14" s="28" t="s">
        <v>15</v>
      </c>
      <c r="E14" s="28" t="s">
        <v>14</v>
      </c>
      <c r="F14" s="17" t="s">
        <v>101</v>
      </c>
      <c r="G14" s="29">
        <f>G15</f>
        <v>50113191</v>
      </c>
      <c r="H14" s="17" t="s">
        <v>101</v>
      </c>
      <c r="I14" s="29">
        <f>I15</f>
        <v>14302000</v>
      </c>
      <c r="J14" s="17" t="s">
        <v>101</v>
      </c>
    </row>
    <row r="15" spans="1:11" ht="18.75" customHeight="1" x14ac:dyDescent="0.2">
      <c r="A15" s="27" t="s">
        <v>39</v>
      </c>
      <c r="B15" s="28" t="s">
        <v>14</v>
      </c>
      <c r="C15" s="28" t="s">
        <v>14</v>
      </c>
      <c r="D15" s="28" t="s">
        <v>15</v>
      </c>
      <c r="E15" s="28" t="s">
        <v>14</v>
      </c>
      <c r="F15" s="17" t="s">
        <v>101</v>
      </c>
      <c r="G15" s="29">
        <f>G16+G17+G18+G19+G21+G22+G23+G24+G25+G32+G42+G52+G66+G69+G71+G79+G99+G102+G106+G108+G110+G112+G116+G122</f>
        <v>50113191</v>
      </c>
      <c r="H15" s="16" t="s">
        <v>101</v>
      </c>
      <c r="I15" s="29">
        <f>I16+I17+I18+I19+I21+I22+I23+I24+I25+I32+I42+I52+I66+I69+I71+I79+I99+I102+I106+I108+I110+I112+I116+I122</f>
        <v>14302000</v>
      </c>
      <c r="J15" s="16" t="s">
        <v>101</v>
      </c>
    </row>
    <row r="16" spans="1:11" ht="18.75" hidden="1" customHeight="1" x14ac:dyDescent="0.2">
      <c r="A16" s="30" t="s">
        <v>127</v>
      </c>
      <c r="B16" s="31" t="s">
        <v>128</v>
      </c>
      <c r="C16" s="31" t="s">
        <v>129</v>
      </c>
      <c r="D16" s="10" t="s">
        <v>130</v>
      </c>
      <c r="E16" s="10" t="s">
        <v>19</v>
      </c>
      <c r="F16" s="32">
        <v>2022</v>
      </c>
      <c r="G16" s="33"/>
      <c r="H16" s="16" t="s">
        <v>101</v>
      </c>
      <c r="I16" s="33"/>
      <c r="J16" s="16" t="s">
        <v>101</v>
      </c>
    </row>
    <row r="17" spans="1:11" ht="20.25" hidden="1" customHeight="1" x14ac:dyDescent="0.2">
      <c r="A17" s="30" t="s">
        <v>109</v>
      </c>
      <c r="B17" s="31" t="s">
        <v>110</v>
      </c>
      <c r="C17" s="31" t="s">
        <v>111</v>
      </c>
      <c r="D17" s="10" t="s">
        <v>112</v>
      </c>
      <c r="E17" s="10" t="s">
        <v>19</v>
      </c>
      <c r="F17" s="32">
        <v>2022</v>
      </c>
      <c r="G17" s="33"/>
      <c r="H17" s="16" t="s">
        <v>101</v>
      </c>
      <c r="I17" s="33"/>
      <c r="J17" s="16" t="s">
        <v>101</v>
      </c>
    </row>
    <row r="18" spans="1:11" ht="29.45" hidden="1" customHeight="1" x14ac:dyDescent="0.2">
      <c r="A18" s="30" t="s">
        <v>45</v>
      </c>
      <c r="B18" s="31" t="s">
        <v>46</v>
      </c>
      <c r="C18" s="31" t="s">
        <v>47</v>
      </c>
      <c r="D18" s="10" t="s">
        <v>48</v>
      </c>
      <c r="E18" s="10" t="s">
        <v>19</v>
      </c>
      <c r="F18" s="32">
        <v>2022</v>
      </c>
      <c r="G18" s="33"/>
      <c r="H18" s="16" t="s">
        <v>101</v>
      </c>
      <c r="I18" s="33"/>
      <c r="J18" s="16" t="s">
        <v>101</v>
      </c>
    </row>
    <row r="19" spans="1:11" ht="29.45" hidden="1" customHeight="1" x14ac:dyDescent="0.2">
      <c r="A19" s="30" t="s">
        <v>107</v>
      </c>
      <c r="B19" s="31" t="s">
        <v>108</v>
      </c>
      <c r="C19" s="31" t="s">
        <v>47</v>
      </c>
      <c r="D19" s="31" t="s">
        <v>48</v>
      </c>
      <c r="E19" s="10" t="s">
        <v>19</v>
      </c>
      <c r="F19" s="32">
        <v>2022</v>
      </c>
      <c r="G19" s="33"/>
      <c r="H19" s="16" t="s">
        <v>101</v>
      </c>
      <c r="I19" s="33"/>
      <c r="J19" s="16" t="s">
        <v>101</v>
      </c>
    </row>
    <row r="20" spans="1:11" ht="29.45" hidden="1" customHeight="1" x14ac:dyDescent="0.2">
      <c r="A20" s="61"/>
      <c r="B20" s="62"/>
      <c r="C20" s="62"/>
      <c r="D20" s="62"/>
      <c r="E20" s="11" t="s">
        <v>102</v>
      </c>
      <c r="F20" s="32"/>
      <c r="G20" s="33"/>
      <c r="H20" s="16"/>
      <c r="I20" s="33"/>
      <c r="J20" s="16"/>
    </row>
    <row r="21" spans="1:11" ht="28.9" hidden="1" customHeight="1" x14ac:dyDescent="0.2">
      <c r="A21" s="30" t="s">
        <v>49</v>
      </c>
      <c r="B21" s="31" t="s">
        <v>50</v>
      </c>
      <c r="C21" s="31" t="s">
        <v>51</v>
      </c>
      <c r="D21" s="10" t="s">
        <v>52</v>
      </c>
      <c r="E21" s="10" t="s">
        <v>19</v>
      </c>
      <c r="F21" s="32">
        <v>2022</v>
      </c>
      <c r="G21" s="33"/>
      <c r="H21" s="16" t="s">
        <v>101</v>
      </c>
      <c r="I21" s="33"/>
      <c r="J21" s="16" t="s">
        <v>101</v>
      </c>
    </row>
    <row r="22" spans="1:11" ht="66" hidden="1" customHeight="1" x14ac:dyDescent="0.2">
      <c r="A22" s="30" t="s">
        <v>119</v>
      </c>
      <c r="B22" s="31" t="s">
        <v>120</v>
      </c>
      <c r="C22" s="31" t="s">
        <v>51</v>
      </c>
      <c r="D22" s="10" t="s">
        <v>121</v>
      </c>
      <c r="E22" s="10" t="s">
        <v>19</v>
      </c>
      <c r="F22" s="32">
        <v>2022</v>
      </c>
      <c r="G22" s="33"/>
      <c r="H22" s="16" t="s">
        <v>101</v>
      </c>
      <c r="I22" s="33"/>
      <c r="J22" s="16" t="s">
        <v>101</v>
      </c>
    </row>
    <row r="23" spans="1:11" ht="66" hidden="1" customHeight="1" x14ac:dyDescent="0.2">
      <c r="A23" s="65" t="s">
        <v>123</v>
      </c>
      <c r="B23" s="65" t="s">
        <v>124</v>
      </c>
      <c r="C23" s="66" t="s">
        <v>51</v>
      </c>
      <c r="D23" s="64" t="s">
        <v>125</v>
      </c>
      <c r="E23" s="10" t="s">
        <v>19</v>
      </c>
      <c r="F23" s="32">
        <v>2022</v>
      </c>
      <c r="G23" s="33"/>
      <c r="H23" s="16" t="s">
        <v>101</v>
      </c>
      <c r="I23" s="33"/>
      <c r="J23" s="16" t="s">
        <v>101</v>
      </c>
    </row>
    <row r="24" spans="1:11" ht="24.6" hidden="1" customHeight="1" x14ac:dyDescent="0.2">
      <c r="A24" s="30" t="s">
        <v>20</v>
      </c>
      <c r="B24" s="31" t="s">
        <v>21</v>
      </c>
      <c r="C24" s="31" t="s">
        <v>22</v>
      </c>
      <c r="D24" s="10" t="s">
        <v>23</v>
      </c>
      <c r="E24" s="10" t="s">
        <v>19</v>
      </c>
      <c r="F24" s="32">
        <v>2022</v>
      </c>
      <c r="G24" s="33"/>
      <c r="H24" s="16" t="s">
        <v>101</v>
      </c>
      <c r="I24" s="33"/>
      <c r="J24" s="16" t="s">
        <v>101</v>
      </c>
    </row>
    <row r="25" spans="1:11" ht="24.6" customHeight="1" x14ac:dyDescent="0.2">
      <c r="A25" s="68" t="s">
        <v>109</v>
      </c>
      <c r="B25" s="35" t="s">
        <v>110</v>
      </c>
      <c r="C25" s="35" t="s">
        <v>111</v>
      </c>
      <c r="D25" s="35" t="s">
        <v>112</v>
      </c>
      <c r="E25" s="10"/>
      <c r="F25" s="19" t="s">
        <v>101</v>
      </c>
      <c r="G25" s="29">
        <f>SUM(G26:G31)</f>
        <v>8854611</v>
      </c>
      <c r="H25" s="19" t="s">
        <v>101</v>
      </c>
      <c r="I25" s="29">
        <f>SUM(I26:I31)</f>
        <v>3211000</v>
      </c>
      <c r="J25" s="19" t="s">
        <v>101</v>
      </c>
    </row>
    <row r="26" spans="1:11" ht="49.5" customHeight="1" x14ac:dyDescent="0.2">
      <c r="A26" s="30"/>
      <c r="B26" s="31"/>
      <c r="C26" s="31"/>
      <c r="D26" s="31"/>
      <c r="E26" s="31" t="s">
        <v>27</v>
      </c>
      <c r="F26" s="36" t="s">
        <v>147</v>
      </c>
      <c r="G26" s="33">
        <v>7291701</v>
      </c>
      <c r="H26" s="43">
        <v>40.1</v>
      </c>
      <c r="I26" s="33">
        <v>2000000</v>
      </c>
      <c r="J26" s="38">
        <v>100</v>
      </c>
      <c r="K26" s="63"/>
    </row>
    <row r="27" spans="1:11" s="9" customFormat="1" ht="30" customHeight="1" x14ac:dyDescent="0.2">
      <c r="A27" s="30"/>
      <c r="B27" s="31"/>
      <c r="C27" s="31"/>
      <c r="D27" s="31"/>
      <c r="E27" s="11" t="s">
        <v>87</v>
      </c>
      <c r="F27" s="45" t="s">
        <v>145</v>
      </c>
      <c r="G27" s="33">
        <f>1211000+64806+287104</f>
        <v>1562910</v>
      </c>
      <c r="H27" s="37">
        <v>22.5</v>
      </c>
      <c r="I27" s="33">
        <v>1211000</v>
      </c>
      <c r="J27" s="46">
        <v>100</v>
      </c>
      <c r="K27" s="63"/>
    </row>
    <row r="28" spans="1:11" ht="24.6" hidden="1" customHeight="1" x14ac:dyDescent="0.2">
      <c r="A28" s="30"/>
      <c r="B28" s="31"/>
      <c r="C28" s="31"/>
      <c r="D28" s="10"/>
      <c r="E28" s="10"/>
      <c r="F28" s="32"/>
      <c r="G28" s="33"/>
      <c r="H28" s="16"/>
      <c r="I28" s="33"/>
      <c r="J28" s="16"/>
    </row>
    <row r="29" spans="1:11" ht="24.6" hidden="1" customHeight="1" x14ac:dyDescent="0.2">
      <c r="A29" s="30"/>
      <c r="B29" s="31"/>
      <c r="C29" s="31"/>
      <c r="D29" s="10"/>
      <c r="E29" s="10"/>
      <c r="F29" s="32"/>
      <c r="G29" s="33"/>
      <c r="H29" s="16"/>
      <c r="I29" s="33"/>
      <c r="J29" s="16"/>
    </row>
    <row r="30" spans="1:11" ht="24.6" hidden="1" customHeight="1" x14ac:dyDescent="0.2">
      <c r="A30" s="30"/>
      <c r="B30" s="31"/>
      <c r="C30" s="31"/>
      <c r="D30" s="10"/>
      <c r="E30" s="10"/>
      <c r="F30" s="32"/>
      <c r="G30" s="33"/>
      <c r="H30" s="16"/>
      <c r="I30" s="33"/>
      <c r="J30" s="16"/>
    </row>
    <row r="31" spans="1:11" ht="24.6" hidden="1" customHeight="1" x14ac:dyDescent="0.2">
      <c r="A31" s="30"/>
      <c r="B31" s="31"/>
      <c r="C31" s="31"/>
      <c r="D31" s="10"/>
      <c r="E31" s="10"/>
      <c r="F31" s="32"/>
      <c r="G31" s="33"/>
      <c r="H31" s="16"/>
      <c r="I31" s="33"/>
      <c r="J31" s="16"/>
    </row>
    <row r="32" spans="1:11" ht="33" customHeight="1" x14ac:dyDescent="0.2">
      <c r="A32" s="68" t="s">
        <v>45</v>
      </c>
      <c r="B32" s="35" t="s">
        <v>46</v>
      </c>
      <c r="C32" s="35" t="s">
        <v>47</v>
      </c>
      <c r="D32" s="35" t="s">
        <v>48</v>
      </c>
      <c r="E32" s="10"/>
      <c r="F32" s="19" t="s">
        <v>101</v>
      </c>
      <c r="G32" s="29">
        <f>SUM(G33:G41)</f>
        <v>25000000</v>
      </c>
      <c r="H32" s="19" t="s">
        <v>101</v>
      </c>
      <c r="I32" s="29">
        <f>SUM(I33:I41)</f>
        <v>500000</v>
      </c>
      <c r="J32" s="19" t="s">
        <v>101</v>
      </c>
    </row>
    <row r="33" spans="1:10" s="9" customFormat="1" ht="30.6" customHeight="1" x14ac:dyDescent="0.2">
      <c r="A33" s="30"/>
      <c r="B33" s="31"/>
      <c r="C33" s="31"/>
      <c r="D33" s="31"/>
      <c r="E33" s="11" t="s">
        <v>86</v>
      </c>
      <c r="F33" s="45" t="s">
        <v>139</v>
      </c>
      <c r="G33" s="33">
        <v>25000000</v>
      </c>
      <c r="H33" s="37">
        <v>0</v>
      </c>
      <c r="I33" s="33">
        <v>500000</v>
      </c>
      <c r="J33" s="46">
        <v>100</v>
      </c>
    </row>
    <row r="34" spans="1:10" ht="24.6" hidden="1" customHeight="1" x14ac:dyDescent="0.2">
      <c r="A34" s="30"/>
      <c r="B34" s="31"/>
      <c r="C34" s="31"/>
      <c r="D34" s="10"/>
      <c r="E34" s="10"/>
      <c r="F34" s="32"/>
      <c r="G34" s="33"/>
      <c r="H34" s="16"/>
      <c r="I34" s="33"/>
      <c r="J34" s="16"/>
    </row>
    <row r="35" spans="1:10" ht="24.6" hidden="1" customHeight="1" x14ac:dyDescent="0.2">
      <c r="A35" s="30"/>
      <c r="B35" s="31"/>
      <c r="C35" s="31"/>
      <c r="D35" s="10"/>
      <c r="E35" s="10"/>
      <c r="F35" s="32"/>
      <c r="G35" s="33"/>
      <c r="H35" s="16"/>
      <c r="I35" s="33"/>
      <c r="J35" s="16"/>
    </row>
    <row r="36" spans="1:10" ht="24.6" hidden="1" customHeight="1" x14ac:dyDescent="0.2">
      <c r="A36" s="30"/>
      <c r="B36" s="31"/>
      <c r="C36" s="31"/>
      <c r="D36" s="10"/>
      <c r="E36" s="10"/>
      <c r="F36" s="32"/>
      <c r="G36" s="33"/>
      <c r="H36" s="16"/>
      <c r="I36" s="33"/>
      <c r="J36" s="16"/>
    </row>
    <row r="37" spans="1:10" ht="24.6" hidden="1" customHeight="1" x14ac:dyDescent="0.2">
      <c r="A37" s="30"/>
      <c r="B37" s="31"/>
      <c r="C37" s="31"/>
      <c r="D37" s="10"/>
      <c r="E37" s="10"/>
      <c r="F37" s="32"/>
      <c r="G37" s="33"/>
      <c r="H37" s="16"/>
      <c r="I37" s="33"/>
      <c r="J37" s="16"/>
    </row>
    <row r="38" spans="1:10" ht="24.6" hidden="1" customHeight="1" x14ac:dyDescent="0.2">
      <c r="A38" s="30"/>
      <c r="B38" s="31"/>
      <c r="C38" s="31"/>
      <c r="D38" s="10"/>
      <c r="E38" s="10"/>
      <c r="F38" s="32"/>
      <c r="G38" s="33"/>
      <c r="H38" s="16"/>
      <c r="I38" s="33"/>
      <c r="J38" s="16"/>
    </row>
    <row r="39" spans="1:10" ht="24.6" hidden="1" customHeight="1" x14ac:dyDescent="0.2">
      <c r="A39" s="30"/>
      <c r="B39" s="31"/>
      <c r="C39" s="31"/>
      <c r="D39" s="10"/>
      <c r="E39" s="10"/>
      <c r="F39" s="32"/>
      <c r="G39" s="33"/>
      <c r="H39" s="16"/>
      <c r="I39" s="33"/>
      <c r="J39" s="16"/>
    </row>
    <row r="40" spans="1:10" ht="24.6" hidden="1" customHeight="1" x14ac:dyDescent="0.2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0" ht="24.6" hidden="1" customHeight="1" x14ac:dyDescent="0.2">
      <c r="A41" s="30"/>
      <c r="B41" s="31"/>
      <c r="C41" s="31"/>
      <c r="D41" s="10"/>
      <c r="E41" s="10"/>
      <c r="F41" s="32"/>
      <c r="G41" s="33"/>
      <c r="H41" s="16"/>
      <c r="I41" s="33"/>
      <c r="J41" s="16"/>
    </row>
    <row r="42" spans="1:10" s="72" customFormat="1" ht="54.75" customHeight="1" x14ac:dyDescent="0.2">
      <c r="A42" s="70" t="s">
        <v>141</v>
      </c>
      <c r="B42" s="70" t="s">
        <v>142</v>
      </c>
      <c r="C42" s="71" t="s">
        <v>143</v>
      </c>
      <c r="D42" s="71" t="s">
        <v>144</v>
      </c>
      <c r="E42" s="22"/>
      <c r="F42" s="19" t="s">
        <v>101</v>
      </c>
      <c r="G42" s="69">
        <f>SUM(G43:G44)</f>
        <v>3216751</v>
      </c>
      <c r="H42" s="19" t="s">
        <v>101</v>
      </c>
      <c r="I42" s="69">
        <f>SUM(I43:I44)</f>
        <v>1723000</v>
      </c>
      <c r="J42" s="19" t="s">
        <v>101</v>
      </c>
    </row>
    <row r="43" spans="1:10" s="9" customFormat="1" ht="34.15" customHeight="1" x14ac:dyDescent="0.2">
      <c r="A43" s="30"/>
      <c r="B43" s="31"/>
      <c r="C43" s="31"/>
      <c r="D43" s="31"/>
      <c r="E43" s="13" t="s">
        <v>94</v>
      </c>
      <c r="F43" s="45" t="s">
        <v>139</v>
      </c>
      <c r="G43" s="77">
        <f>890322+381000</f>
        <v>1271322</v>
      </c>
      <c r="H43" s="78">
        <v>70</v>
      </c>
      <c r="I43" s="33">
        <v>381000</v>
      </c>
      <c r="J43" s="46">
        <v>100</v>
      </c>
    </row>
    <row r="44" spans="1:10" s="9" customFormat="1" ht="30.6" customHeight="1" x14ac:dyDescent="0.2">
      <c r="A44" s="30"/>
      <c r="B44" s="31"/>
      <c r="C44" s="31"/>
      <c r="D44" s="31"/>
      <c r="E44" s="10" t="s">
        <v>95</v>
      </c>
      <c r="F44" s="45" t="s">
        <v>139</v>
      </c>
      <c r="G44" s="77">
        <f>603429+1342000</f>
        <v>1945429</v>
      </c>
      <c r="H44" s="79">
        <v>31</v>
      </c>
      <c r="I44" s="33">
        <v>1342000</v>
      </c>
      <c r="J44" s="46">
        <v>100</v>
      </c>
    </row>
    <row r="45" spans="1:10" ht="24.6" hidden="1" customHeight="1" x14ac:dyDescent="0.2">
      <c r="A45" s="30"/>
      <c r="B45" s="31"/>
      <c r="C45" s="31"/>
      <c r="D45" s="10"/>
      <c r="E45" s="10"/>
      <c r="F45" s="32"/>
      <c r="G45" s="33"/>
      <c r="H45" s="16"/>
      <c r="I45" s="33"/>
      <c r="J45" s="16"/>
    </row>
    <row r="46" spans="1:10" ht="24.6" hidden="1" customHeight="1" x14ac:dyDescent="0.2">
      <c r="A46" s="30"/>
      <c r="B46" s="31"/>
      <c r="C46" s="31"/>
      <c r="D46" s="10"/>
      <c r="E46" s="10"/>
      <c r="F46" s="32"/>
      <c r="G46" s="33"/>
      <c r="H46" s="16"/>
      <c r="I46" s="33"/>
      <c r="J46" s="16"/>
    </row>
    <row r="47" spans="1:10" ht="24.6" hidden="1" customHeight="1" x14ac:dyDescent="0.2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0" ht="24.6" hidden="1" customHeight="1" x14ac:dyDescent="0.2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24.6" hidden="1" customHeight="1" x14ac:dyDescent="0.2">
      <c r="A51" s="30"/>
      <c r="B51" s="31"/>
      <c r="C51" s="31"/>
      <c r="D51" s="10"/>
      <c r="E51" s="10"/>
      <c r="F51" s="32"/>
      <c r="G51" s="33"/>
      <c r="H51" s="16"/>
      <c r="I51" s="33"/>
      <c r="J51" s="16"/>
    </row>
    <row r="52" spans="1:11" ht="32.450000000000003" hidden="1" customHeight="1" x14ac:dyDescent="0.2">
      <c r="A52" s="34" t="s">
        <v>107</v>
      </c>
      <c r="B52" s="35" t="s">
        <v>108</v>
      </c>
      <c r="C52" s="35" t="s">
        <v>47</v>
      </c>
      <c r="D52" s="35" t="s">
        <v>48</v>
      </c>
      <c r="E52" s="39"/>
      <c r="F52" s="19" t="s">
        <v>101</v>
      </c>
      <c r="G52" s="29">
        <f>SUM(G53:G63)-G54-G56-G58-G60</f>
        <v>0</v>
      </c>
      <c r="H52" s="19" t="s">
        <v>101</v>
      </c>
      <c r="I52" s="29">
        <f>SUM(I53:I63)-I54-I56-I58-I60</f>
        <v>0</v>
      </c>
      <c r="J52" s="19" t="s">
        <v>101</v>
      </c>
    </row>
    <row r="53" spans="1:11" ht="45.6" hidden="1" customHeight="1" x14ac:dyDescent="0.2">
      <c r="A53" s="61"/>
      <c r="B53" s="62"/>
      <c r="C53" s="62"/>
      <c r="D53" s="62"/>
      <c r="E53" s="11" t="s">
        <v>106</v>
      </c>
      <c r="F53" s="32"/>
      <c r="G53" s="33"/>
      <c r="H53" s="37"/>
      <c r="I53" s="33"/>
      <c r="J53" s="46"/>
    </row>
    <row r="54" spans="1:11" ht="31.15" hidden="1" customHeight="1" x14ac:dyDescent="0.2">
      <c r="A54" s="61"/>
      <c r="B54" s="62"/>
      <c r="C54" s="62"/>
      <c r="D54" s="62"/>
      <c r="E54" s="11" t="s">
        <v>102</v>
      </c>
      <c r="F54" s="45"/>
      <c r="G54" s="33"/>
      <c r="H54" s="37"/>
      <c r="I54" s="33"/>
      <c r="J54" s="46"/>
    </row>
    <row r="55" spans="1:11" ht="42" hidden="1" customHeight="1" x14ac:dyDescent="0.2">
      <c r="A55" s="61"/>
      <c r="B55" s="62"/>
      <c r="C55" s="62"/>
      <c r="D55" s="62"/>
      <c r="E55" s="11" t="s">
        <v>88</v>
      </c>
      <c r="F55" s="32"/>
      <c r="G55" s="33"/>
      <c r="H55" s="37"/>
      <c r="I55" s="33"/>
      <c r="J55" s="46"/>
      <c r="K55" s="63"/>
    </row>
    <row r="56" spans="1:11" ht="31.15" hidden="1" customHeight="1" x14ac:dyDescent="0.2">
      <c r="A56" s="61"/>
      <c r="B56" s="62"/>
      <c r="C56" s="62"/>
      <c r="D56" s="62"/>
      <c r="E56" s="11" t="s">
        <v>102</v>
      </c>
      <c r="F56" s="45"/>
      <c r="G56" s="33"/>
      <c r="H56" s="37"/>
      <c r="I56" s="33"/>
      <c r="J56" s="46"/>
    </row>
    <row r="57" spans="1:11" ht="45" hidden="1" customHeight="1" x14ac:dyDescent="0.2">
      <c r="A57" s="61"/>
      <c r="B57" s="62"/>
      <c r="C57" s="62"/>
      <c r="D57" s="62"/>
      <c r="E57" s="11" t="s">
        <v>89</v>
      </c>
      <c r="F57" s="45"/>
      <c r="G57" s="33"/>
      <c r="H57" s="37"/>
      <c r="I57" s="33"/>
      <c r="J57" s="46"/>
      <c r="K57" s="63"/>
    </row>
    <row r="58" spans="1:11" ht="31.15" hidden="1" customHeight="1" x14ac:dyDescent="0.2">
      <c r="A58" s="61"/>
      <c r="B58" s="62"/>
      <c r="C58" s="62"/>
      <c r="D58" s="62"/>
      <c r="E58" s="11" t="s">
        <v>102</v>
      </c>
      <c r="F58" s="45"/>
      <c r="G58" s="33"/>
      <c r="H58" s="37"/>
      <c r="I58" s="33"/>
      <c r="J58" s="46"/>
    </row>
    <row r="59" spans="1:11" ht="59.45" hidden="1" customHeight="1" x14ac:dyDescent="0.2">
      <c r="A59" s="61"/>
      <c r="B59" s="62"/>
      <c r="C59" s="62"/>
      <c r="D59" s="62"/>
      <c r="E59" s="11" t="s">
        <v>90</v>
      </c>
      <c r="F59" s="45"/>
      <c r="G59" s="33"/>
      <c r="H59" s="37"/>
      <c r="I59" s="33"/>
      <c r="J59" s="46"/>
      <c r="K59" s="63"/>
    </row>
    <row r="60" spans="1:11" ht="31.15" hidden="1" customHeight="1" x14ac:dyDescent="0.2">
      <c r="A60" s="61"/>
      <c r="B60" s="62"/>
      <c r="C60" s="62"/>
      <c r="D60" s="62"/>
      <c r="E60" s="11" t="s">
        <v>102</v>
      </c>
      <c r="F60" s="45"/>
      <c r="G60" s="33"/>
      <c r="H60" s="37"/>
      <c r="I60" s="33"/>
      <c r="J60" s="46"/>
    </row>
    <row r="61" spans="1:11" ht="38.450000000000003" hidden="1" customHeight="1" x14ac:dyDescent="0.2">
      <c r="A61" s="61"/>
      <c r="B61" s="62"/>
      <c r="C61" s="62"/>
      <c r="D61" s="62"/>
      <c r="E61" s="11" t="s">
        <v>91</v>
      </c>
      <c r="F61" s="45">
        <v>2021</v>
      </c>
      <c r="G61" s="33"/>
      <c r="H61" s="37"/>
      <c r="I61" s="33"/>
      <c r="J61" s="46"/>
    </row>
    <row r="62" spans="1:11" ht="31.15" hidden="1" customHeight="1" x14ac:dyDescent="0.2">
      <c r="A62" s="61"/>
      <c r="B62" s="62"/>
      <c r="C62" s="62"/>
      <c r="D62" s="62"/>
      <c r="E62" s="11" t="s">
        <v>102</v>
      </c>
      <c r="F62" s="45"/>
      <c r="G62" s="33"/>
      <c r="H62" s="37"/>
      <c r="I62" s="33"/>
      <c r="J62" s="46"/>
    </row>
    <row r="63" spans="1:11" ht="56.25" hidden="1" customHeight="1" x14ac:dyDescent="0.2">
      <c r="A63" s="61"/>
      <c r="B63" s="62"/>
      <c r="C63" s="62"/>
      <c r="D63" s="62"/>
      <c r="E63" s="11" t="s">
        <v>126</v>
      </c>
      <c r="F63" s="45"/>
      <c r="G63" s="33"/>
      <c r="H63" s="37"/>
      <c r="I63" s="33"/>
      <c r="J63" s="46"/>
    </row>
    <row r="64" spans="1:11" ht="31.15" hidden="1" customHeight="1" x14ac:dyDescent="0.2">
      <c r="A64" s="61"/>
      <c r="B64" s="62"/>
      <c r="C64" s="62"/>
      <c r="D64" s="62"/>
      <c r="E64" s="11" t="s">
        <v>102</v>
      </c>
      <c r="F64" s="45"/>
      <c r="G64" s="33"/>
      <c r="H64" s="37"/>
      <c r="I64" s="33"/>
      <c r="J64" s="46"/>
    </row>
    <row r="65" spans="1:11" ht="18.75" hidden="1" customHeight="1" x14ac:dyDescent="0.2">
      <c r="A65" s="30"/>
      <c r="B65" s="31"/>
      <c r="C65" s="31"/>
      <c r="D65" s="10"/>
      <c r="E65" s="10"/>
      <c r="F65" s="32"/>
      <c r="G65" s="33"/>
      <c r="H65" s="16"/>
      <c r="I65" s="33"/>
      <c r="J65" s="16"/>
    </row>
    <row r="66" spans="1:11" s="23" customFormat="1" ht="33.6" hidden="1" customHeight="1" x14ac:dyDescent="0.2">
      <c r="A66" s="34" t="s">
        <v>53</v>
      </c>
      <c r="B66" s="35" t="s">
        <v>54</v>
      </c>
      <c r="C66" s="35" t="s">
        <v>55</v>
      </c>
      <c r="D66" s="35" t="s">
        <v>56</v>
      </c>
      <c r="E66" s="35"/>
      <c r="F66" s="19" t="s">
        <v>101</v>
      </c>
      <c r="G66" s="29">
        <f>SUM(G67:G68)</f>
        <v>0</v>
      </c>
      <c r="H66" s="19" t="s">
        <v>101</v>
      </c>
      <c r="I66" s="29">
        <f>SUM(I67:I68)</f>
        <v>0</v>
      </c>
      <c r="J66" s="19" t="s">
        <v>101</v>
      </c>
    </row>
    <row r="67" spans="1:11" ht="23.45" hidden="1" customHeight="1" x14ac:dyDescent="0.2">
      <c r="A67" s="30"/>
      <c r="B67" s="31"/>
      <c r="C67" s="31"/>
      <c r="D67" s="31"/>
      <c r="E67" s="10" t="s">
        <v>99</v>
      </c>
      <c r="F67" s="45"/>
      <c r="G67" s="33"/>
      <c r="H67" s="37"/>
      <c r="I67" s="33"/>
      <c r="J67" s="38"/>
    </row>
    <row r="68" spans="1:11" ht="24.6" hidden="1" customHeight="1" x14ac:dyDescent="0.2">
      <c r="A68" s="30"/>
      <c r="B68" s="31"/>
      <c r="C68" s="31"/>
      <c r="D68" s="31"/>
      <c r="E68" s="10" t="s">
        <v>85</v>
      </c>
      <c r="F68" s="45"/>
      <c r="G68" s="33"/>
      <c r="H68" s="37"/>
      <c r="I68" s="33"/>
      <c r="J68" s="38"/>
    </row>
    <row r="69" spans="1:11" s="23" customFormat="1" ht="83.25" hidden="1" customHeight="1" x14ac:dyDescent="0.2">
      <c r="A69" s="34" t="s">
        <v>131</v>
      </c>
      <c r="B69" s="35" t="s">
        <v>132</v>
      </c>
      <c r="C69" s="35" t="s">
        <v>55</v>
      </c>
      <c r="D69" s="35" t="s">
        <v>133</v>
      </c>
      <c r="E69" s="35"/>
      <c r="F69" s="19" t="s">
        <v>101</v>
      </c>
      <c r="G69" s="29">
        <f>G70</f>
        <v>0</v>
      </c>
      <c r="H69" s="19" t="s">
        <v>101</v>
      </c>
      <c r="I69" s="29">
        <f>I70</f>
        <v>0</v>
      </c>
      <c r="J69" s="19" t="s">
        <v>101</v>
      </c>
    </row>
    <row r="70" spans="1:11" ht="23.45" hidden="1" customHeight="1" x14ac:dyDescent="0.2">
      <c r="A70" s="30"/>
      <c r="B70" s="31"/>
      <c r="C70" s="31"/>
      <c r="D70" s="31"/>
      <c r="E70" s="10" t="s">
        <v>85</v>
      </c>
      <c r="F70" s="45"/>
      <c r="G70" s="33"/>
      <c r="H70" s="37"/>
      <c r="I70" s="33"/>
      <c r="J70" s="38"/>
    </row>
    <row r="71" spans="1:11" s="23" customFormat="1" ht="31.15" customHeight="1" x14ac:dyDescent="0.2">
      <c r="A71" s="34" t="s">
        <v>57</v>
      </c>
      <c r="B71" s="35" t="s">
        <v>58</v>
      </c>
      <c r="C71" s="35" t="s">
        <v>26</v>
      </c>
      <c r="D71" s="35" t="s">
        <v>59</v>
      </c>
      <c r="E71" s="39"/>
      <c r="F71" s="19" t="s">
        <v>101</v>
      </c>
      <c r="G71" s="40">
        <f>SUM(G72:G78)</f>
        <v>10436697</v>
      </c>
      <c r="H71" s="24" t="s">
        <v>101</v>
      </c>
      <c r="I71" s="40">
        <f>SUM(I72:I78)</f>
        <v>6307000</v>
      </c>
      <c r="J71" s="19" t="s">
        <v>101</v>
      </c>
    </row>
    <row r="72" spans="1:11" ht="20.45" customHeight="1" x14ac:dyDescent="0.2">
      <c r="A72" s="30"/>
      <c r="B72" s="31"/>
      <c r="C72" s="31"/>
      <c r="D72" s="31"/>
      <c r="E72" s="10" t="s">
        <v>61</v>
      </c>
      <c r="F72" s="36" t="s">
        <v>139</v>
      </c>
      <c r="G72" s="33">
        <f>803425+1807000</f>
        <v>2610425</v>
      </c>
      <c r="H72" s="37">
        <v>30.8</v>
      </c>
      <c r="I72" s="33">
        <v>1807000</v>
      </c>
      <c r="J72" s="38">
        <v>100</v>
      </c>
    </row>
    <row r="73" spans="1:11" ht="20.45" customHeight="1" x14ac:dyDescent="0.2">
      <c r="A73" s="30"/>
      <c r="B73" s="31"/>
      <c r="C73" s="31"/>
      <c r="D73" s="31"/>
      <c r="E73" s="10" t="s">
        <v>62</v>
      </c>
      <c r="F73" s="36" t="s">
        <v>139</v>
      </c>
      <c r="G73" s="33">
        <v>5792000</v>
      </c>
      <c r="H73" s="37">
        <v>0.3</v>
      </c>
      <c r="I73" s="33">
        <f>2500000</f>
        <v>2500000</v>
      </c>
      <c r="J73" s="38">
        <v>100</v>
      </c>
    </row>
    <row r="74" spans="1:11" ht="63.75" customHeight="1" x14ac:dyDescent="0.2">
      <c r="A74" s="61"/>
      <c r="B74" s="62"/>
      <c r="C74" s="62"/>
      <c r="D74" s="62"/>
      <c r="E74" s="10" t="s">
        <v>140</v>
      </c>
      <c r="F74" s="36" t="s">
        <v>139</v>
      </c>
      <c r="G74" s="33">
        <f>34272+2000000</f>
        <v>2034272</v>
      </c>
      <c r="H74" s="67">
        <v>0.02</v>
      </c>
      <c r="I74" s="33">
        <v>2000000</v>
      </c>
      <c r="J74" s="38">
        <v>100</v>
      </c>
    </row>
    <row r="75" spans="1:11" ht="31.15" hidden="1" customHeight="1" x14ac:dyDescent="0.2">
      <c r="A75" s="30"/>
      <c r="B75" s="31"/>
      <c r="C75" s="31"/>
      <c r="D75" s="31"/>
      <c r="E75" s="10" t="s">
        <v>60</v>
      </c>
      <c r="F75" s="36">
        <v>2022</v>
      </c>
      <c r="G75" s="33"/>
      <c r="H75" s="37">
        <v>0</v>
      </c>
      <c r="I75" s="33"/>
      <c r="J75" s="38">
        <v>100</v>
      </c>
    </row>
    <row r="76" spans="1:11" ht="28.9" hidden="1" customHeight="1" x14ac:dyDescent="0.2">
      <c r="A76" s="30"/>
      <c r="B76" s="31"/>
      <c r="C76" s="31"/>
      <c r="D76" s="31"/>
      <c r="E76" s="10" t="s">
        <v>63</v>
      </c>
      <c r="F76" s="36"/>
      <c r="G76" s="33"/>
      <c r="H76" s="37"/>
      <c r="I76" s="33"/>
      <c r="J76" s="38"/>
    </row>
    <row r="77" spans="1:11" ht="34.15" hidden="1" customHeight="1" x14ac:dyDescent="0.2">
      <c r="A77" s="61"/>
      <c r="B77" s="62"/>
      <c r="C77" s="62"/>
      <c r="D77" s="62"/>
      <c r="E77" s="10"/>
      <c r="F77" s="36"/>
      <c r="G77" s="33"/>
      <c r="H77" s="37"/>
      <c r="I77" s="33"/>
      <c r="J77" s="38"/>
    </row>
    <row r="78" spans="1:11" ht="25.15" hidden="1" customHeight="1" x14ac:dyDescent="0.2">
      <c r="A78" s="61"/>
      <c r="B78" s="62"/>
      <c r="C78" s="62"/>
      <c r="D78" s="62"/>
      <c r="E78" s="10" t="s">
        <v>105</v>
      </c>
      <c r="F78" s="36"/>
      <c r="G78" s="33"/>
      <c r="H78" s="37"/>
      <c r="I78" s="33"/>
      <c r="J78" s="38"/>
    </row>
    <row r="79" spans="1:11" s="23" customFormat="1" ht="22.9" customHeight="1" x14ac:dyDescent="0.2">
      <c r="A79" s="41" t="s">
        <v>24</v>
      </c>
      <c r="B79" s="42" t="s">
        <v>25</v>
      </c>
      <c r="C79" s="42" t="s">
        <v>26</v>
      </c>
      <c r="D79" s="42" t="s">
        <v>38</v>
      </c>
      <c r="E79" s="22"/>
      <c r="F79" s="19" t="s">
        <v>101</v>
      </c>
      <c r="G79" s="29">
        <f>SUM(G80:G98)-G85-G87-G89-G91-G93</f>
        <v>1000000</v>
      </c>
      <c r="H79" s="19" t="s">
        <v>101</v>
      </c>
      <c r="I79" s="29">
        <f>SUM(I80:I98)-I85-I87-I89-I91-I93</f>
        <v>1000000</v>
      </c>
      <c r="J79" s="19" t="s">
        <v>101</v>
      </c>
    </row>
    <row r="80" spans="1:11" ht="49.5" hidden="1" customHeight="1" x14ac:dyDescent="0.2">
      <c r="A80" s="30"/>
      <c r="B80" s="31"/>
      <c r="C80" s="31"/>
      <c r="D80" s="31"/>
      <c r="E80" s="31" t="s">
        <v>27</v>
      </c>
      <c r="F80" s="36"/>
      <c r="G80" s="33"/>
      <c r="H80" s="43"/>
      <c r="I80" s="33"/>
      <c r="J80" s="38"/>
      <c r="K80" s="63"/>
    </row>
    <row r="81" spans="1:11" s="9" customFormat="1" ht="81" hidden="1" customHeight="1" x14ac:dyDescent="0.2">
      <c r="A81" s="30"/>
      <c r="B81" s="31"/>
      <c r="C81" s="31"/>
      <c r="D81" s="31"/>
      <c r="E81" s="44" t="s">
        <v>44</v>
      </c>
      <c r="F81" s="45"/>
      <c r="G81" s="33"/>
      <c r="H81" s="37"/>
      <c r="I81" s="33"/>
      <c r="J81" s="46"/>
    </row>
    <row r="82" spans="1:11" s="9" customFormat="1" ht="30.6" hidden="1" customHeight="1" x14ac:dyDescent="0.2">
      <c r="A82" s="30"/>
      <c r="B82" s="31"/>
      <c r="C82" s="31"/>
      <c r="D82" s="31"/>
      <c r="E82" s="11" t="s">
        <v>86</v>
      </c>
      <c r="F82" s="45"/>
      <c r="G82" s="33"/>
      <c r="H82" s="37"/>
      <c r="I82" s="33"/>
      <c r="J82" s="46"/>
    </row>
    <row r="83" spans="1:11" s="9" customFormat="1" ht="30" hidden="1" customHeight="1" x14ac:dyDescent="0.2">
      <c r="A83" s="30"/>
      <c r="B83" s="31"/>
      <c r="C83" s="31"/>
      <c r="D83" s="31"/>
      <c r="E83" s="11" t="s">
        <v>87</v>
      </c>
      <c r="F83" s="45"/>
      <c r="G83" s="33"/>
      <c r="H83" s="37"/>
      <c r="I83" s="33"/>
      <c r="J83" s="46"/>
      <c r="K83" s="63"/>
    </row>
    <row r="84" spans="1:11" s="9" customFormat="1" ht="43.9" hidden="1" customHeight="1" x14ac:dyDescent="0.2">
      <c r="A84" s="30"/>
      <c r="B84" s="31"/>
      <c r="C84" s="31"/>
      <c r="D84" s="31"/>
      <c r="E84" s="11" t="s">
        <v>106</v>
      </c>
      <c r="F84" s="45"/>
      <c r="G84" s="33"/>
      <c r="H84" s="37"/>
      <c r="I84" s="33"/>
      <c r="J84" s="46"/>
    </row>
    <row r="85" spans="1:11" s="9" customFormat="1" ht="32.450000000000003" hidden="1" customHeight="1" x14ac:dyDescent="0.2">
      <c r="A85" s="30"/>
      <c r="B85" s="31"/>
      <c r="C85" s="31"/>
      <c r="D85" s="31"/>
      <c r="E85" s="11" t="s">
        <v>102</v>
      </c>
      <c r="F85" s="45"/>
      <c r="G85" s="33"/>
      <c r="H85" s="37"/>
      <c r="I85" s="33"/>
      <c r="J85" s="46"/>
    </row>
    <row r="86" spans="1:11" s="9" customFormat="1" ht="43.9" hidden="1" customHeight="1" x14ac:dyDescent="0.2">
      <c r="A86" s="30"/>
      <c r="B86" s="31"/>
      <c r="C86" s="31"/>
      <c r="D86" s="31"/>
      <c r="E86" s="11" t="s">
        <v>88</v>
      </c>
      <c r="F86" s="45"/>
      <c r="G86" s="33"/>
      <c r="H86" s="37"/>
      <c r="I86" s="33"/>
      <c r="J86" s="46"/>
    </row>
    <row r="87" spans="1:11" s="9" customFormat="1" ht="32.450000000000003" hidden="1" customHeight="1" x14ac:dyDescent="0.2">
      <c r="A87" s="47"/>
      <c r="B87" s="48"/>
      <c r="C87" s="48"/>
      <c r="D87" s="48"/>
      <c r="E87" s="11" t="s">
        <v>102</v>
      </c>
      <c r="F87" s="45"/>
      <c r="G87" s="33"/>
      <c r="H87" s="37"/>
      <c r="I87" s="33"/>
      <c r="J87" s="46"/>
    </row>
    <row r="88" spans="1:11" s="9" customFormat="1" ht="45.6" hidden="1" customHeight="1" x14ac:dyDescent="0.2">
      <c r="A88" s="30"/>
      <c r="B88" s="31"/>
      <c r="C88" s="31"/>
      <c r="D88" s="31"/>
      <c r="E88" s="11" t="s">
        <v>89</v>
      </c>
      <c r="F88" s="45"/>
      <c r="G88" s="33"/>
      <c r="H88" s="37"/>
      <c r="I88" s="33"/>
      <c r="J88" s="46"/>
    </row>
    <row r="89" spans="1:11" s="9" customFormat="1" ht="33" hidden="1" customHeight="1" x14ac:dyDescent="0.2">
      <c r="A89" s="30"/>
      <c r="B89" s="31"/>
      <c r="C89" s="31"/>
      <c r="D89" s="31"/>
      <c r="E89" s="11" t="s">
        <v>102</v>
      </c>
      <c r="F89" s="45"/>
      <c r="G89" s="33"/>
      <c r="H89" s="37"/>
      <c r="I89" s="33"/>
      <c r="J89" s="46"/>
    </row>
    <row r="90" spans="1:11" s="9" customFormat="1" ht="62.45" hidden="1" customHeight="1" x14ac:dyDescent="0.2">
      <c r="A90" s="30"/>
      <c r="B90" s="31"/>
      <c r="C90" s="31"/>
      <c r="D90" s="31"/>
      <c r="E90" s="11" t="s">
        <v>90</v>
      </c>
      <c r="F90" s="45"/>
      <c r="G90" s="33"/>
      <c r="H90" s="37"/>
      <c r="I90" s="33"/>
      <c r="J90" s="46"/>
    </row>
    <row r="91" spans="1:11" s="9" customFormat="1" ht="34.9" hidden="1" customHeight="1" x14ac:dyDescent="0.2">
      <c r="A91" s="30"/>
      <c r="B91" s="31"/>
      <c r="C91" s="31"/>
      <c r="D91" s="31"/>
      <c r="E91" s="11" t="s">
        <v>102</v>
      </c>
      <c r="F91" s="45"/>
      <c r="G91" s="33"/>
      <c r="H91" s="37"/>
      <c r="I91" s="33"/>
      <c r="J91" s="46"/>
    </row>
    <row r="92" spans="1:11" s="9" customFormat="1" ht="38.450000000000003" hidden="1" customHeight="1" x14ac:dyDescent="0.2">
      <c r="A92" s="30"/>
      <c r="B92" s="31"/>
      <c r="C92" s="31"/>
      <c r="D92" s="31"/>
      <c r="E92" s="11" t="s">
        <v>91</v>
      </c>
      <c r="F92" s="45"/>
      <c r="G92" s="33"/>
      <c r="H92" s="37"/>
      <c r="I92" s="33"/>
      <c r="J92" s="46"/>
    </row>
    <row r="93" spans="1:11" s="9" customFormat="1" ht="31.9" hidden="1" customHeight="1" x14ac:dyDescent="0.2">
      <c r="A93" s="30"/>
      <c r="B93" s="31"/>
      <c r="C93" s="31"/>
      <c r="D93" s="31"/>
      <c r="E93" s="11" t="s">
        <v>102</v>
      </c>
      <c r="F93" s="45"/>
      <c r="G93" s="33"/>
      <c r="H93" s="37"/>
      <c r="I93" s="33"/>
      <c r="J93" s="46"/>
    </row>
    <row r="94" spans="1:11" s="9" customFormat="1" ht="58.9" hidden="1" customHeight="1" x14ac:dyDescent="0.2">
      <c r="A94" s="30"/>
      <c r="B94" s="31"/>
      <c r="C94" s="31"/>
      <c r="D94" s="31"/>
      <c r="E94" s="11" t="s">
        <v>64</v>
      </c>
      <c r="F94" s="45"/>
      <c r="G94" s="33"/>
      <c r="H94" s="37"/>
      <c r="I94" s="33"/>
      <c r="J94" s="46"/>
    </row>
    <row r="95" spans="1:11" s="9" customFormat="1" ht="49.9" hidden="1" customHeight="1" x14ac:dyDescent="0.2">
      <c r="A95" s="30"/>
      <c r="B95" s="31"/>
      <c r="C95" s="31"/>
      <c r="D95" s="31"/>
      <c r="E95" s="11" t="s">
        <v>146</v>
      </c>
      <c r="F95" s="45"/>
      <c r="G95" s="49"/>
      <c r="H95" s="37"/>
      <c r="I95" s="49"/>
      <c r="J95" s="46"/>
    </row>
    <row r="96" spans="1:11" s="9" customFormat="1" ht="43.5" customHeight="1" x14ac:dyDescent="0.2">
      <c r="A96" s="61"/>
      <c r="B96" s="62"/>
      <c r="C96" s="62"/>
      <c r="D96" s="62"/>
      <c r="E96" s="11" t="s">
        <v>152</v>
      </c>
      <c r="F96" s="45">
        <v>2022</v>
      </c>
      <c r="G96" s="33">
        <v>1000000</v>
      </c>
      <c r="H96" s="37">
        <v>0</v>
      </c>
      <c r="I96" s="33">
        <v>1000000</v>
      </c>
      <c r="J96" s="46">
        <v>100</v>
      </c>
    </row>
    <row r="97" spans="1:10" s="9" customFormat="1" ht="66.75" hidden="1" customHeight="1" x14ac:dyDescent="0.2">
      <c r="A97" s="61"/>
      <c r="B97" s="62"/>
      <c r="C97" s="62"/>
      <c r="D97" s="62"/>
      <c r="E97" s="11" t="s">
        <v>122</v>
      </c>
      <c r="F97" s="45"/>
      <c r="G97" s="49"/>
      <c r="H97" s="37"/>
      <c r="I97" s="49"/>
      <c r="J97" s="46"/>
    </row>
    <row r="98" spans="1:10" s="9" customFormat="1" ht="41.25" hidden="1" customHeight="1" x14ac:dyDescent="0.2">
      <c r="A98" s="61"/>
      <c r="B98" s="62"/>
      <c r="C98" s="62"/>
      <c r="D98" s="62"/>
      <c r="E98" s="11" t="s">
        <v>134</v>
      </c>
      <c r="F98" s="45"/>
      <c r="G98" s="33"/>
      <c r="H98" s="37"/>
      <c r="I98" s="33"/>
      <c r="J98" s="46"/>
    </row>
    <row r="99" spans="1:10" s="20" customFormat="1" ht="26.45" hidden="1" customHeight="1" x14ac:dyDescent="0.2">
      <c r="A99" s="41" t="s">
        <v>65</v>
      </c>
      <c r="B99" s="42" t="s">
        <v>66</v>
      </c>
      <c r="C99" s="42" t="s">
        <v>26</v>
      </c>
      <c r="D99" s="42" t="s">
        <v>67</v>
      </c>
      <c r="E99" s="21"/>
      <c r="F99" s="19" t="s">
        <v>101</v>
      </c>
      <c r="G99" s="29">
        <f>SUM(G100:G101)</f>
        <v>0</v>
      </c>
      <c r="H99" s="19" t="s">
        <v>101</v>
      </c>
      <c r="I99" s="29">
        <f>SUM(I100:I101)</f>
        <v>0</v>
      </c>
      <c r="J99" s="19" t="s">
        <v>101</v>
      </c>
    </row>
    <row r="100" spans="1:10" s="9" customFormat="1" ht="29.45" hidden="1" customHeight="1" x14ac:dyDescent="0.2">
      <c r="A100" s="30"/>
      <c r="B100" s="31"/>
      <c r="C100" s="31"/>
      <c r="D100" s="31"/>
      <c r="E100" s="12"/>
      <c r="F100" s="45"/>
      <c r="G100" s="33"/>
      <c r="H100" s="67"/>
      <c r="I100" s="33"/>
      <c r="J100" s="46"/>
    </row>
    <row r="101" spans="1:10" s="9" customFormat="1" ht="57" hidden="1" customHeight="1" x14ac:dyDescent="0.2">
      <c r="A101" s="30"/>
      <c r="B101" s="31"/>
      <c r="C101" s="31"/>
      <c r="D101" s="31"/>
      <c r="E101" s="12" t="s">
        <v>93</v>
      </c>
      <c r="F101" s="45"/>
      <c r="G101" s="33"/>
      <c r="H101" s="37"/>
      <c r="I101" s="33"/>
      <c r="J101" s="46"/>
    </row>
    <row r="102" spans="1:10" s="20" customFormat="1" ht="25.15" hidden="1" customHeight="1" x14ac:dyDescent="0.2">
      <c r="A102" s="41" t="s">
        <v>68</v>
      </c>
      <c r="B102" s="42" t="s">
        <v>69</v>
      </c>
      <c r="C102" s="42" t="s">
        <v>26</v>
      </c>
      <c r="D102" s="42" t="s">
        <v>70</v>
      </c>
      <c r="E102" s="18"/>
      <c r="F102" s="19" t="s">
        <v>101</v>
      </c>
      <c r="G102" s="29">
        <f>SUM(G103:G105)</f>
        <v>0</v>
      </c>
      <c r="H102" s="19" t="s">
        <v>101</v>
      </c>
      <c r="I102" s="29">
        <f>SUM(I103:I105)</f>
        <v>0</v>
      </c>
      <c r="J102" s="19" t="s">
        <v>101</v>
      </c>
    </row>
    <row r="103" spans="1:10" s="9" customFormat="1" ht="34.15" hidden="1" customHeight="1" x14ac:dyDescent="0.2">
      <c r="A103" s="30"/>
      <c r="B103" s="31"/>
      <c r="C103" s="31"/>
      <c r="D103" s="31"/>
      <c r="E103" s="13" t="s">
        <v>94</v>
      </c>
      <c r="F103" s="45"/>
      <c r="G103" s="33"/>
      <c r="H103" s="37"/>
      <c r="I103" s="33"/>
      <c r="J103" s="46"/>
    </row>
    <row r="104" spans="1:10" s="9" customFormat="1" ht="30.6" hidden="1" customHeight="1" x14ac:dyDescent="0.2">
      <c r="A104" s="30"/>
      <c r="B104" s="31"/>
      <c r="C104" s="31"/>
      <c r="D104" s="31"/>
      <c r="E104" s="10" t="s">
        <v>95</v>
      </c>
      <c r="F104" s="45"/>
      <c r="G104" s="33"/>
      <c r="H104" s="37"/>
      <c r="I104" s="33"/>
      <c r="J104" s="46"/>
    </row>
    <row r="105" spans="1:10" s="9" customFormat="1" ht="51" hidden="1" x14ac:dyDescent="0.2">
      <c r="A105" s="30"/>
      <c r="B105" s="31"/>
      <c r="C105" s="31"/>
      <c r="D105" s="31"/>
      <c r="E105" s="14" t="s">
        <v>96</v>
      </c>
      <c r="F105" s="45"/>
      <c r="G105" s="33"/>
      <c r="H105" s="37"/>
      <c r="I105" s="33"/>
      <c r="J105" s="46"/>
    </row>
    <row r="106" spans="1:10" s="20" customFormat="1" ht="30.6" hidden="1" customHeight="1" x14ac:dyDescent="0.2">
      <c r="A106" s="34" t="s">
        <v>71</v>
      </c>
      <c r="B106" s="35" t="s">
        <v>72</v>
      </c>
      <c r="C106" s="35" t="s">
        <v>26</v>
      </c>
      <c r="D106" s="35" t="s">
        <v>73</v>
      </c>
      <c r="E106" s="25"/>
      <c r="F106" s="19" t="s">
        <v>101</v>
      </c>
      <c r="G106" s="29">
        <f>G107</f>
        <v>0</v>
      </c>
      <c r="H106" s="19" t="s">
        <v>101</v>
      </c>
      <c r="I106" s="29">
        <f>I107</f>
        <v>0</v>
      </c>
      <c r="J106" s="19" t="s">
        <v>101</v>
      </c>
    </row>
    <row r="107" spans="1:10" s="9" customFormat="1" ht="47.45" hidden="1" customHeight="1" x14ac:dyDescent="0.2">
      <c r="A107" s="30"/>
      <c r="B107" s="31"/>
      <c r="C107" s="31"/>
      <c r="D107" s="31"/>
      <c r="E107" s="11" t="s">
        <v>97</v>
      </c>
      <c r="F107" s="45"/>
      <c r="G107" s="33"/>
      <c r="H107" s="19"/>
      <c r="I107" s="33"/>
      <c r="J107" s="19"/>
    </row>
    <row r="108" spans="1:10" s="20" customFormat="1" ht="30" customHeight="1" x14ac:dyDescent="0.2">
      <c r="A108" s="34" t="s">
        <v>74</v>
      </c>
      <c r="B108" s="35" t="s">
        <v>75</v>
      </c>
      <c r="C108" s="35" t="s">
        <v>26</v>
      </c>
      <c r="D108" s="35" t="s">
        <v>76</v>
      </c>
      <c r="E108" s="26"/>
      <c r="F108" s="19" t="s">
        <v>101</v>
      </c>
      <c r="G108" s="29">
        <f>G109</f>
        <v>300000</v>
      </c>
      <c r="H108" s="19" t="s">
        <v>101</v>
      </c>
      <c r="I108" s="29">
        <f>I109</f>
        <v>300000</v>
      </c>
      <c r="J108" s="19" t="s">
        <v>101</v>
      </c>
    </row>
    <row r="109" spans="1:10" s="9" customFormat="1" ht="32.25" customHeight="1" x14ac:dyDescent="0.2">
      <c r="A109" s="30"/>
      <c r="B109" s="31"/>
      <c r="C109" s="31"/>
      <c r="D109" s="31"/>
      <c r="E109" s="15" t="s">
        <v>98</v>
      </c>
      <c r="F109" s="45">
        <v>2022</v>
      </c>
      <c r="G109" s="33">
        <v>300000</v>
      </c>
      <c r="H109" s="16" t="s">
        <v>101</v>
      </c>
      <c r="I109" s="33">
        <v>300000</v>
      </c>
      <c r="J109" s="46">
        <v>100</v>
      </c>
    </row>
    <row r="110" spans="1:10" s="9" customFormat="1" ht="54.6" hidden="1" customHeight="1" x14ac:dyDescent="0.2">
      <c r="A110" s="34" t="s">
        <v>115</v>
      </c>
      <c r="B110" s="35" t="s">
        <v>116</v>
      </c>
      <c r="C110" s="35" t="s">
        <v>30</v>
      </c>
      <c r="D110" s="35" t="s">
        <v>117</v>
      </c>
      <c r="E110" s="15"/>
      <c r="F110" s="19" t="s">
        <v>101</v>
      </c>
      <c r="G110" s="33">
        <f>G111</f>
        <v>0</v>
      </c>
      <c r="H110" s="19" t="s">
        <v>101</v>
      </c>
      <c r="I110" s="33">
        <f>I111</f>
        <v>0</v>
      </c>
      <c r="J110" s="19" t="s">
        <v>101</v>
      </c>
    </row>
    <row r="111" spans="1:10" s="9" customFormat="1" ht="43.9" hidden="1" customHeight="1" x14ac:dyDescent="0.2">
      <c r="A111" s="30"/>
      <c r="B111" s="31"/>
      <c r="C111" s="31"/>
      <c r="D111" s="31"/>
      <c r="E111" s="15" t="s">
        <v>118</v>
      </c>
      <c r="F111" s="45"/>
      <c r="G111" s="33"/>
      <c r="H111" s="37"/>
      <c r="I111" s="33"/>
      <c r="J111" s="37"/>
    </row>
    <row r="112" spans="1:10" s="9" customFormat="1" ht="43.9" customHeight="1" x14ac:dyDescent="0.2">
      <c r="A112" s="70" t="s">
        <v>149</v>
      </c>
      <c r="B112" s="70" t="s">
        <v>150</v>
      </c>
      <c r="C112" s="71" t="s">
        <v>30</v>
      </c>
      <c r="D112" s="71" t="s">
        <v>151</v>
      </c>
      <c r="E112" s="15"/>
      <c r="F112" s="19" t="s">
        <v>101</v>
      </c>
      <c r="G112" s="69">
        <f>SUM(G113:G115)</f>
        <v>1305132</v>
      </c>
      <c r="H112" s="19" t="s">
        <v>101</v>
      </c>
      <c r="I112" s="69">
        <f>SUM(I113:I115)</f>
        <v>1261000</v>
      </c>
      <c r="J112" s="19" t="s">
        <v>101</v>
      </c>
    </row>
    <row r="113" spans="1:10" s="9" customFormat="1" ht="43.9" customHeight="1" x14ac:dyDescent="0.2">
      <c r="A113" s="30"/>
      <c r="B113" s="31"/>
      <c r="C113" s="31"/>
      <c r="D113" s="31"/>
      <c r="E113" s="12" t="s">
        <v>92</v>
      </c>
      <c r="F113" s="45" t="s">
        <v>139</v>
      </c>
      <c r="G113" s="33">
        <f>44132+1261000</f>
        <v>1305132</v>
      </c>
      <c r="H113" s="67">
        <v>0.03</v>
      </c>
      <c r="I113" s="33">
        <f>1261000</f>
        <v>1261000</v>
      </c>
      <c r="J113" s="46">
        <v>100</v>
      </c>
    </row>
    <row r="114" spans="1:10" s="9" customFormat="1" ht="43.9" hidden="1" customHeight="1" x14ac:dyDescent="0.2">
      <c r="A114" s="30"/>
      <c r="B114" s="31"/>
      <c r="C114" s="31"/>
      <c r="D114" s="31"/>
      <c r="E114" s="15"/>
      <c r="F114" s="45"/>
      <c r="G114" s="33"/>
      <c r="H114" s="37"/>
      <c r="I114" s="33"/>
      <c r="J114" s="37"/>
    </row>
    <row r="115" spans="1:10" s="9" customFormat="1" ht="43.9" hidden="1" customHeight="1" x14ac:dyDescent="0.2">
      <c r="A115" s="30"/>
      <c r="B115" s="31"/>
      <c r="C115" s="31"/>
      <c r="D115" s="31"/>
      <c r="E115" s="15"/>
      <c r="F115" s="45"/>
      <c r="G115" s="33"/>
      <c r="H115" s="37"/>
      <c r="I115" s="33"/>
      <c r="J115" s="37"/>
    </row>
    <row r="116" spans="1:10" s="20" customFormat="1" ht="47.45" hidden="1" customHeight="1" x14ac:dyDescent="0.2">
      <c r="A116" s="34" t="s">
        <v>77</v>
      </c>
      <c r="B116" s="35" t="s">
        <v>78</v>
      </c>
      <c r="C116" s="35" t="s">
        <v>79</v>
      </c>
      <c r="D116" s="35" t="s">
        <v>80</v>
      </c>
      <c r="E116" s="26"/>
      <c r="F116" s="19" t="s">
        <v>101</v>
      </c>
      <c r="G116" s="29">
        <f>SUM(G117:G121)</f>
        <v>0</v>
      </c>
      <c r="H116" s="19" t="s">
        <v>101</v>
      </c>
      <c r="I116" s="29">
        <f>SUM(I117:I121)</f>
        <v>0</v>
      </c>
      <c r="J116" s="19" t="s">
        <v>101</v>
      </c>
    </row>
    <row r="117" spans="1:10" s="20" customFormat="1" ht="75.599999999999994" hidden="1" customHeight="1" x14ac:dyDescent="0.2">
      <c r="A117" s="34"/>
      <c r="B117" s="35"/>
      <c r="C117" s="35"/>
      <c r="D117" s="35"/>
      <c r="E117" s="15" t="s">
        <v>113</v>
      </c>
      <c r="F117" s="45"/>
      <c r="G117" s="33"/>
      <c r="H117" s="37"/>
      <c r="I117" s="33"/>
      <c r="J117" s="46"/>
    </row>
    <row r="118" spans="1:10" s="9" customFormat="1" ht="52.15" hidden="1" customHeight="1" x14ac:dyDescent="0.2">
      <c r="A118" s="30"/>
      <c r="B118" s="31"/>
      <c r="C118" s="31"/>
      <c r="D118" s="31"/>
      <c r="E118" s="15" t="s">
        <v>100</v>
      </c>
      <c r="F118" s="45"/>
      <c r="G118" s="33"/>
      <c r="H118" s="37"/>
      <c r="I118" s="33"/>
      <c r="J118" s="46"/>
    </row>
    <row r="119" spans="1:10" s="9" customFormat="1" ht="67.900000000000006" hidden="1" customHeight="1" x14ac:dyDescent="0.2">
      <c r="A119" s="50"/>
      <c r="B119" s="51"/>
      <c r="C119" s="51"/>
      <c r="D119" s="51"/>
      <c r="E119" s="15" t="s">
        <v>114</v>
      </c>
      <c r="F119" s="45"/>
      <c r="G119" s="33"/>
      <c r="H119" s="37"/>
      <c r="I119" s="33"/>
      <c r="J119" s="46"/>
    </row>
    <row r="120" spans="1:10" s="9" customFormat="1" ht="53.25" hidden="1" customHeight="1" x14ac:dyDescent="0.2">
      <c r="A120" s="50"/>
      <c r="B120" s="51"/>
      <c r="C120" s="51"/>
      <c r="D120" s="51"/>
      <c r="E120" s="15" t="s">
        <v>135</v>
      </c>
      <c r="F120" s="45"/>
      <c r="G120" s="33"/>
      <c r="H120" s="37"/>
      <c r="I120" s="33"/>
      <c r="J120" s="46"/>
    </row>
    <row r="121" spans="1:10" s="9" customFormat="1" ht="34.15" hidden="1" customHeight="1" x14ac:dyDescent="0.2">
      <c r="A121" s="50"/>
      <c r="B121" s="51"/>
      <c r="C121" s="51"/>
      <c r="D121" s="51"/>
      <c r="E121" s="15" t="s">
        <v>103</v>
      </c>
      <c r="F121" s="45"/>
      <c r="G121" s="33"/>
      <c r="H121" s="37"/>
      <c r="I121" s="33"/>
      <c r="J121" s="46"/>
    </row>
    <row r="122" spans="1:10" s="23" customFormat="1" ht="32.450000000000003" hidden="1" customHeight="1" x14ac:dyDescent="0.2">
      <c r="A122" s="34" t="s">
        <v>28</v>
      </c>
      <c r="B122" s="35" t="s">
        <v>29</v>
      </c>
      <c r="C122" s="35" t="s">
        <v>30</v>
      </c>
      <c r="D122" s="35" t="s">
        <v>31</v>
      </c>
      <c r="E122" s="35"/>
      <c r="F122" s="19" t="s">
        <v>101</v>
      </c>
      <c r="G122" s="29">
        <f>G123</f>
        <v>0</v>
      </c>
      <c r="H122" s="19" t="s">
        <v>101</v>
      </c>
      <c r="I122" s="29">
        <f>I123</f>
        <v>0</v>
      </c>
      <c r="J122" s="19" t="s">
        <v>101</v>
      </c>
    </row>
    <row r="123" spans="1:10" ht="43.9" hidden="1" customHeight="1" x14ac:dyDescent="0.2">
      <c r="A123" s="30"/>
      <c r="B123" s="31"/>
      <c r="C123" s="31"/>
      <c r="D123" s="31"/>
      <c r="E123" s="31" t="s">
        <v>32</v>
      </c>
      <c r="F123" s="36"/>
      <c r="G123" s="33"/>
      <c r="H123" s="37"/>
      <c r="I123" s="33"/>
      <c r="J123" s="38"/>
    </row>
    <row r="124" spans="1:10" s="3" customFormat="1" ht="33.6" customHeight="1" x14ac:dyDescent="0.2">
      <c r="A124" s="52" t="s">
        <v>40</v>
      </c>
      <c r="B124" s="28"/>
      <c r="C124" s="28"/>
      <c r="D124" s="53" t="s">
        <v>37</v>
      </c>
      <c r="E124" s="28"/>
      <c r="F124" s="16" t="s">
        <v>101</v>
      </c>
      <c r="G124" s="54">
        <f>G125</f>
        <v>53100</v>
      </c>
      <c r="H124" s="16" t="s">
        <v>101</v>
      </c>
      <c r="I124" s="54">
        <f>I125</f>
        <v>53100</v>
      </c>
      <c r="J124" s="16" t="s">
        <v>101</v>
      </c>
    </row>
    <row r="125" spans="1:10" s="3" customFormat="1" ht="28.5" customHeight="1" x14ac:dyDescent="0.2">
      <c r="A125" s="52" t="s">
        <v>36</v>
      </c>
      <c r="B125" s="28"/>
      <c r="C125" s="28"/>
      <c r="D125" s="53" t="s">
        <v>37</v>
      </c>
      <c r="E125" s="28"/>
      <c r="F125" s="16" t="s">
        <v>101</v>
      </c>
      <c r="G125" s="54">
        <f>G126+G128</f>
        <v>53100</v>
      </c>
      <c r="H125" s="16" t="s">
        <v>101</v>
      </c>
      <c r="I125" s="54">
        <f>I126+I128</f>
        <v>53100</v>
      </c>
      <c r="J125" s="16" t="s">
        <v>101</v>
      </c>
    </row>
    <row r="126" spans="1:10" s="3" customFormat="1" ht="29.45" hidden="1" customHeight="1" x14ac:dyDescent="0.2">
      <c r="A126" s="55" t="s">
        <v>81</v>
      </c>
      <c r="B126" s="31" t="s">
        <v>82</v>
      </c>
      <c r="C126" s="31" t="s">
        <v>83</v>
      </c>
      <c r="D126" s="31" t="s">
        <v>84</v>
      </c>
      <c r="E126" s="31"/>
      <c r="F126" s="16" t="s">
        <v>101</v>
      </c>
      <c r="G126" s="33">
        <f>G127</f>
        <v>0</v>
      </c>
      <c r="H126" s="16" t="s">
        <v>101</v>
      </c>
      <c r="I126" s="33">
        <f>I127</f>
        <v>0</v>
      </c>
      <c r="J126" s="16" t="s">
        <v>101</v>
      </c>
    </row>
    <row r="127" spans="1:10" s="3" customFormat="1" ht="18.75" hidden="1" x14ac:dyDescent="0.2">
      <c r="A127" s="55"/>
      <c r="B127" s="31"/>
      <c r="C127" s="31"/>
      <c r="D127" s="31"/>
      <c r="E127" s="31" t="s">
        <v>19</v>
      </c>
      <c r="F127" s="32"/>
      <c r="G127" s="33"/>
      <c r="H127" s="16"/>
      <c r="I127" s="33"/>
      <c r="J127" s="16" t="s">
        <v>101</v>
      </c>
    </row>
    <row r="128" spans="1:10" ht="21" customHeight="1" x14ac:dyDescent="0.2">
      <c r="A128" s="55">
        <v>1014030</v>
      </c>
      <c r="B128" s="31" t="s">
        <v>16</v>
      </c>
      <c r="C128" s="31" t="s">
        <v>17</v>
      </c>
      <c r="D128" s="31" t="s">
        <v>18</v>
      </c>
      <c r="E128" s="31"/>
      <c r="F128" s="16" t="s">
        <v>101</v>
      </c>
      <c r="G128" s="33">
        <f>G129</f>
        <v>53100</v>
      </c>
      <c r="H128" s="16" t="s">
        <v>101</v>
      </c>
      <c r="I128" s="33">
        <f>I129</f>
        <v>53100</v>
      </c>
      <c r="J128" s="16" t="s">
        <v>101</v>
      </c>
    </row>
    <row r="129" spans="1:10" ht="18" customHeight="1" x14ac:dyDescent="0.2">
      <c r="A129" s="55"/>
      <c r="B129" s="31"/>
      <c r="C129" s="31"/>
      <c r="D129" s="31"/>
      <c r="E129" s="31" t="s">
        <v>19</v>
      </c>
      <c r="F129" s="36">
        <v>2022</v>
      </c>
      <c r="G129" s="33">
        <v>53100</v>
      </c>
      <c r="H129" s="16" t="s">
        <v>101</v>
      </c>
      <c r="I129" s="33">
        <v>53100</v>
      </c>
      <c r="J129" s="16" t="s">
        <v>101</v>
      </c>
    </row>
    <row r="130" spans="1:10" s="9" customFormat="1" ht="23.25" customHeight="1" x14ac:dyDescent="0.2">
      <c r="A130" s="56" t="s">
        <v>34</v>
      </c>
      <c r="B130" s="56" t="s">
        <v>34</v>
      </c>
      <c r="C130" s="56" t="s">
        <v>34</v>
      </c>
      <c r="D130" s="57" t="s">
        <v>33</v>
      </c>
      <c r="E130" s="57" t="s">
        <v>34</v>
      </c>
      <c r="F130" s="56" t="s">
        <v>34</v>
      </c>
      <c r="G130" s="29">
        <f>G14+G124</f>
        <v>50166291</v>
      </c>
      <c r="H130" s="58" t="s">
        <v>34</v>
      </c>
      <c r="I130" s="29">
        <f>I14+I124</f>
        <v>14355100</v>
      </c>
      <c r="J130" s="58" t="s">
        <v>34</v>
      </c>
    </row>
    <row r="131" spans="1:10" x14ac:dyDescent="0.2">
      <c r="J131" s="63"/>
    </row>
    <row r="132" spans="1:10" ht="18.75" customHeight="1" x14ac:dyDescent="0.3">
      <c r="A132" s="6" t="s">
        <v>35</v>
      </c>
      <c r="B132" s="6"/>
      <c r="C132" s="5"/>
      <c r="D132" s="5"/>
      <c r="E132" s="6"/>
      <c r="F132" s="5"/>
      <c r="G132" s="5"/>
      <c r="I132" s="6" t="s">
        <v>104</v>
      </c>
    </row>
  </sheetData>
  <mergeCells count="7">
    <mergeCell ref="A9:J9"/>
    <mergeCell ref="G2:J2"/>
    <mergeCell ref="G3:J3"/>
    <mergeCell ref="G4:J4"/>
    <mergeCell ref="A6:J6"/>
    <mergeCell ref="A7:J7"/>
    <mergeCell ref="A8:J8"/>
  </mergeCells>
  <pageMargins left="0.19685039370078741" right="0.19685039370078741" top="0.59055118110236227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ПОЧАТКОВИЙ</vt:lpstr>
      <vt:lpstr>ПОЧАТКОВИЙ!Заголовки_для_друку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2021-12-22T06:38:39Z</cp:lastPrinted>
  <dcterms:created xsi:type="dcterms:W3CDTF">2020-12-26T15:17:05Z</dcterms:created>
  <dcterms:modified xsi:type="dcterms:W3CDTF">2021-12-22T06:56:12Z</dcterms:modified>
</cp:coreProperties>
</file>